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  <sheet name="Blad2" sheetId="2" r:id="rId5"/>
    <sheet name="Blad3" sheetId="3" r:id="rId6"/>
  </sheets>
</workbook>
</file>

<file path=xl/sharedStrings.xml><?xml version="1.0" encoding="utf-8"?>
<sst xmlns="http://schemas.openxmlformats.org/spreadsheetml/2006/main" uniqueCount="42">
  <si>
    <t>Finlands Svenska Handikappförbund rf</t>
  </si>
  <si>
    <t xml:space="preserve">Att främja hälsa och social välfärd </t>
  </si>
  <si>
    <t>Mars 2017</t>
  </si>
  <si>
    <t>Enkät URE 2016</t>
  </si>
  <si>
    <t>Ulf Gustafsson</t>
  </si>
  <si>
    <t>Alla</t>
  </si>
  <si>
    <t>Anställda</t>
  </si>
  <si>
    <t>Förtroendevalda</t>
  </si>
  <si>
    <t>Medlemsorganisationer</t>
  </si>
  <si>
    <t>Samarbtsorganisationer</t>
  </si>
  <si>
    <t>Onödigt</t>
  </si>
  <si>
    <t>Viktigt</t>
  </si>
  <si>
    <t>Indikator 1. Delaktighet och påverkan</t>
  </si>
  <si>
    <t>Ministerier, offentliga höranden och lobbning</t>
  </si>
  <si>
    <t xml:space="preserve">VANE delegationen för funktionshindrade personers rättigheter </t>
  </si>
  <si>
    <t xml:space="preserve">THL Handbok för funktionshinderservice på svenska </t>
  </si>
  <si>
    <t>Antal</t>
  </si>
  <si>
    <t>Procent</t>
  </si>
  <si>
    <t>Fullmäktige, nämnder och råd för funktionshindrade(</t>
  </si>
  <si>
    <t xml:space="preserve">SOSTE. Svenska nätverket </t>
  </si>
  <si>
    <t xml:space="preserve">Handikappforum, ”Vaikuttajaverkosto” </t>
  </si>
  <si>
    <t xml:space="preserve">SAMS ”Intressenätverket” </t>
  </si>
  <si>
    <t>”Assistentti-info” (delegation)</t>
  </si>
  <si>
    <t xml:space="preserve">Sentteri </t>
  </si>
  <si>
    <t>"En minoritet inom minoriteten"</t>
  </si>
  <si>
    <t>"Stödpersonsverksamheten 4BT"</t>
  </si>
  <si>
    <t xml:space="preserve">Hur aktiv är Handikappförbundet i din egen organisation </t>
  </si>
  <si>
    <t>Tot</t>
  </si>
  <si>
    <t>Indikator 2. Information om funktionshinder i Svenskfinland</t>
  </si>
  <si>
    <t>Hur viktig är SOS Aktuellt som</t>
  </si>
  <si>
    <t xml:space="preserve"> språkrör och informationskälla </t>
  </si>
  <si>
    <t>Indikator 3. Kommunikation och synlighet</t>
  </si>
  <si>
    <t xml:space="preserve">Medlemsbrevet  </t>
  </si>
  <si>
    <t xml:space="preserve">Tillsammans i politiken (TIP-brev) </t>
  </si>
  <si>
    <t xml:space="preserve">Hemsidan www.handikapp.fi </t>
  </si>
  <si>
    <t xml:space="preserve"> deltar i kommunalpolitiken </t>
  </si>
  <si>
    <t xml:space="preserve">är medlemmar i nätverk, lednings- och arbetsgrupper </t>
  </si>
  <si>
    <t xml:space="preserve">skriver artiklar och bloggar </t>
  </si>
  <si>
    <t xml:space="preserve">uppträder i radio och TV </t>
  </si>
  <si>
    <t xml:space="preserve">är aktiva på Facebook, Twitter och Instagram </t>
  </si>
  <si>
    <t xml:space="preserve">Hur bra känner du till projektet Mutual Trust www.mutualtrust.fi </t>
  </si>
  <si>
    <t xml:space="preserve">Indikator 1, 2, 3 </t>
  </si>
</sst>
</file>

<file path=xl/styles.xml><?xml version="1.0" encoding="utf-8"?>
<styleSheet xmlns="http://schemas.openxmlformats.org/spreadsheetml/2006/main">
  <numFmts count="1">
    <numFmt numFmtId="0" formatCode="General"/>
  </numFmts>
  <fonts count="12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sz val="12"/>
      <color indexed="9"/>
      <name val="Calibri Light"/>
    </font>
    <font>
      <b val="1"/>
      <sz val="12"/>
      <color indexed="8"/>
      <name val="Calibri"/>
    </font>
    <font>
      <b val="1"/>
      <sz val="11"/>
      <color indexed="8"/>
      <name val="Calibri"/>
    </font>
    <font>
      <sz val="11"/>
      <color indexed="13"/>
      <name val="Calibri"/>
    </font>
    <font>
      <sz val="11"/>
      <color indexed="16"/>
      <name val="Calibri"/>
    </font>
    <font>
      <b val="1"/>
      <sz val="11"/>
      <color indexed="19"/>
      <name val="Calibri"/>
    </font>
    <font>
      <sz val="11"/>
      <color indexed="8"/>
      <name val="Courier New"/>
    </font>
    <font>
      <sz val="11"/>
      <color indexed="8"/>
      <name val="Wingdings"/>
    </font>
    <font>
      <sz val="11"/>
      <color indexed="8"/>
      <name val="Symbol"/>
    </font>
  </fonts>
  <fills count="10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</fills>
  <borders count="117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/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>
        <color indexed="8"/>
      </bottom>
      <diagonal/>
    </border>
    <border>
      <left style="thin">
        <color indexed="8"/>
      </left>
      <right style="thin">
        <color indexed="11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8"/>
      </right>
      <top style="thin">
        <color indexed="8"/>
      </top>
      <bottom style="thin">
        <color indexed="11"/>
      </bottom>
      <diagonal/>
    </border>
    <border>
      <left style="thin">
        <color indexed="18"/>
      </left>
      <right style="thin">
        <color indexed="18"/>
      </right>
      <top style="thin">
        <color indexed="8"/>
      </top>
      <bottom style="thin">
        <color indexed="18"/>
      </bottom>
      <diagonal/>
    </border>
    <border>
      <left style="thin">
        <color indexed="1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8"/>
      </left>
      <right style="thin">
        <color indexed="18"/>
      </right>
      <top style="thin">
        <color indexed="11"/>
      </top>
      <bottom style="thin">
        <color indexed="11"/>
      </bottom>
      <diagonal/>
    </border>
    <border>
      <left style="thin">
        <color indexed="18"/>
      </left>
      <right style="thin">
        <color indexed="8"/>
      </right>
      <top style="thin">
        <color indexed="8"/>
      </top>
      <bottom style="thin">
        <color indexed="18"/>
      </bottom>
      <diagonal/>
    </border>
    <border>
      <left style="thin">
        <color indexed="8"/>
      </left>
      <right style="thin">
        <color indexed="11"/>
      </right>
      <top style="thin">
        <color indexed="1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8"/>
      </left>
      <right style="thin">
        <color indexed="18"/>
      </right>
      <top style="thin">
        <color indexed="8"/>
      </top>
      <bottom style="thin">
        <color indexed="12"/>
      </bottom>
      <diagonal/>
    </border>
    <border>
      <left style="thin">
        <color indexed="18"/>
      </left>
      <right style="thin">
        <color indexed="11"/>
      </right>
      <top style="thin">
        <color indexed="8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2"/>
      </bottom>
      <diagonal/>
    </border>
    <border>
      <left style="thin">
        <color indexed="11"/>
      </left>
      <right style="thin">
        <color indexed="18"/>
      </right>
      <top style="thin">
        <color indexed="8"/>
      </top>
      <bottom style="thin">
        <color indexed="12"/>
      </bottom>
      <diagonal/>
    </border>
    <border>
      <left style="thin">
        <color indexed="18"/>
      </left>
      <right style="thin">
        <color indexed="1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11"/>
      </top>
      <bottom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>
        <color indexed="8"/>
      </bottom>
      <diagonal/>
    </border>
    <border>
      <left/>
      <right/>
      <top/>
      <bottom>
        <color indexed="8"/>
      </bottom>
      <diagonal/>
    </border>
    <border>
      <left/>
      <right style="thin">
        <color indexed="11"/>
      </right>
      <top style="thin">
        <color indexed="11"/>
      </top>
      <bottom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>
        <color indexed="8"/>
      </bottom>
      <diagonal/>
    </border>
    <border>
      <left style="thin">
        <color indexed="1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>
        <color indexed="8"/>
      </top>
      <bottom style="thin">
        <color indexed="11"/>
      </bottom>
      <diagonal/>
    </border>
    <border>
      <left/>
      <right/>
      <top>
        <color indexed="8"/>
      </top>
      <bottom style="thin">
        <color indexed="11"/>
      </bottom>
      <diagonal/>
    </border>
    <border>
      <left style="thin">
        <color indexed="8"/>
      </left>
      <right/>
      <top>
        <color indexed="8"/>
      </top>
      <bottom/>
      <diagonal/>
    </border>
    <border>
      <left/>
      <right/>
      <top>
        <color indexed="8"/>
      </top>
      <bottom/>
      <diagonal/>
    </border>
    <border>
      <left/>
      <right style="thin">
        <color indexed="11"/>
      </right>
      <top>
        <color indexed="8"/>
      </top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>
        <color indexed="8"/>
      </bottom>
      <diagonal/>
    </border>
    <border>
      <left/>
      <right style="thin">
        <color indexed="11"/>
      </right>
      <top/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1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18"/>
      </bottom>
      <diagonal/>
    </border>
    <border>
      <left/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8"/>
      </right>
      <top style="thin">
        <color indexed="11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8"/>
      </right>
      <top style="thin">
        <color indexed="11"/>
      </top>
      <bottom style="thin">
        <color indexed="12"/>
      </bottom>
      <diagonal/>
    </border>
    <border>
      <left style="thin">
        <color indexed="1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18"/>
      </top>
      <bottom style="thin">
        <color indexed="8"/>
      </bottom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12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/>
      <diagonal/>
    </border>
    <border>
      <left style="thin">
        <color indexed="1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8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1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vertical="bottom"/>
    </xf>
    <xf numFmtId="0" fontId="3" fillId="2" borderId="1" applyNumberFormat="1" applyFont="1" applyFill="1" applyBorder="1" applyAlignment="1" applyProtection="0">
      <alignment vertical="bottom"/>
    </xf>
    <xf numFmtId="0" fontId="4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center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vertical="center"/>
    </xf>
    <xf numFmtId="0" fontId="0" fillId="2" borderId="1" applyNumberFormat="0" applyFont="1" applyFill="1" applyBorder="1" applyAlignment="1" applyProtection="0">
      <alignment vertical="bottom"/>
    </xf>
    <xf numFmtId="49" fontId="0" fillId="2" borderId="2" applyNumberFormat="1" applyFont="1" applyFill="1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49" fontId="5" fillId="2" borderId="3" applyNumberFormat="1" applyFont="1" applyFill="1" applyBorder="1" applyAlignment="1" applyProtection="0">
      <alignment horizontal="center" vertical="bottom"/>
    </xf>
    <xf numFmtId="49" fontId="5" fillId="2" borderId="3" applyNumberFormat="1" applyFont="1" applyFill="1" applyBorder="1" applyAlignment="1" applyProtection="0">
      <alignment vertical="bottom"/>
    </xf>
    <xf numFmtId="49" fontId="5" fillId="2" borderId="2" applyNumberFormat="1" applyFont="1" applyFill="1" applyBorder="1" applyAlignment="1" applyProtection="0">
      <alignment horizontal="center" vertical="bottom"/>
    </xf>
    <xf numFmtId="0" fontId="5" fillId="2" borderId="3" applyNumberFormat="1" applyFont="1" applyFill="1" applyBorder="1" applyAlignment="1" applyProtection="0">
      <alignment horizontal="center" vertical="bottom"/>
    </xf>
    <xf numFmtId="0" fontId="5" fillId="2" borderId="2" applyNumberFormat="1" applyFont="1" applyFill="1" applyBorder="1" applyAlignment="1" applyProtection="0">
      <alignment horizontal="center" vertical="bottom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49" fontId="6" fillId="3" borderId="6" applyNumberFormat="1" applyFont="1" applyFill="1" applyBorder="1" applyAlignment="1" applyProtection="0">
      <alignment vertical="bottom"/>
    </xf>
    <xf numFmtId="0" fontId="5" fillId="4" borderId="7" applyNumberFormat="1" applyFont="1" applyFill="1" applyBorder="1" applyAlignment="1" applyProtection="0">
      <alignment vertical="bottom"/>
    </xf>
    <xf numFmtId="49" fontId="7" fillId="5" borderId="8" applyNumberFormat="1" applyFont="1" applyFill="1" applyBorder="1" applyAlignment="1" applyProtection="0">
      <alignment vertical="bottom"/>
    </xf>
    <xf numFmtId="0" fontId="0" fillId="2" borderId="9" applyNumberFormat="1" applyFont="1" applyFill="1" applyBorder="1" applyAlignment="1" applyProtection="0">
      <alignment vertical="bottom"/>
    </xf>
    <xf numFmtId="0" fontId="5" fillId="4" borderId="10" applyNumberFormat="1" applyFont="1" applyFill="1" applyBorder="1" applyAlignment="1" applyProtection="0">
      <alignment vertical="bottom"/>
    </xf>
    <xf numFmtId="0" fontId="0" fillId="2" borderId="11" applyNumberFormat="1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49" fontId="5" fillId="2" borderId="13" applyNumberFormat="1" applyFont="1" applyFill="1" applyBorder="1" applyAlignment="1" applyProtection="0">
      <alignment vertical="center"/>
    </xf>
    <xf numFmtId="0" fontId="0" borderId="13" applyNumberFormat="1" applyFont="1" applyFill="0" applyBorder="1" applyAlignment="1" applyProtection="0">
      <alignment vertical="bottom"/>
    </xf>
    <xf numFmtId="0" fontId="0" borderId="14" applyNumberFormat="1" applyFont="1" applyFill="0" applyBorder="1" applyAlignment="1" applyProtection="0">
      <alignment vertical="bottom"/>
    </xf>
    <xf numFmtId="0" fontId="5" fillId="2" borderId="15" applyNumberFormat="1" applyFont="1" applyFill="1" applyBorder="1" applyAlignment="1" applyProtection="0">
      <alignment horizontal="center" vertical="bottom"/>
    </xf>
    <xf numFmtId="0" fontId="5" fillId="2" borderId="16" applyNumberFormat="1" applyFont="1" applyFill="1" applyBorder="1" applyAlignment="1" applyProtection="0">
      <alignment horizontal="center" vertical="bottom"/>
    </xf>
    <xf numFmtId="0" fontId="5" fillId="2" borderId="17" applyNumberFormat="1" applyFont="1" applyFill="1" applyBorder="1" applyAlignment="1" applyProtection="0">
      <alignment horizontal="center" vertical="bottom"/>
    </xf>
    <xf numFmtId="0" fontId="0" fillId="2" borderId="18" applyNumberFormat="1" applyFont="1" applyFill="1" applyBorder="1" applyAlignment="1" applyProtection="0">
      <alignment vertical="bottom"/>
    </xf>
    <xf numFmtId="0" fontId="5" fillId="2" borderId="19" applyNumberFormat="1" applyFont="1" applyFill="1" applyBorder="1" applyAlignment="1" applyProtection="0">
      <alignment horizontal="center" vertical="bottom"/>
    </xf>
    <xf numFmtId="0" fontId="5" fillId="2" borderId="20" applyNumberFormat="1" applyFont="1" applyFill="1" applyBorder="1" applyAlignment="1" applyProtection="0">
      <alignment horizontal="center" vertical="bottom"/>
    </xf>
    <xf numFmtId="0" fontId="5" fillId="2" borderId="21" applyNumberFormat="1" applyFont="1" applyFill="1" applyBorder="1" applyAlignment="1" applyProtection="0">
      <alignment horizontal="center" vertical="bottom"/>
    </xf>
    <xf numFmtId="0" fontId="0" fillId="2" borderId="22" applyNumberFormat="1" applyFont="1" applyFill="1" applyBorder="1" applyAlignment="1" applyProtection="0">
      <alignment vertical="bottom"/>
    </xf>
    <xf numFmtId="0" fontId="5" fillId="2" borderId="23" applyNumberFormat="1" applyFont="1" applyFill="1" applyBorder="1" applyAlignment="1" applyProtection="0">
      <alignment vertical="center"/>
    </xf>
    <xf numFmtId="0" fontId="0" fillId="2" borderId="13" applyNumberFormat="1" applyFont="1" applyFill="1" applyBorder="1" applyAlignment="1" applyProtection="0">
      <alignment vertical="bottom"/>
    </xf>
    <xf numFmtId="49" fontId="0" fillId="2" borderId="24" applyNumberFormat="1" applyFont="1" applyFill="1" applyBorder="1" applyAlignment="1" applyProtection="0">
      <alignment vertical="bottom"/>
    </xf>
    <xf numFmtId="0" fontId="0" borderId="24" applyNumberFormat="0" applyFont="1" applyFill="0" applyBorder="1" applyAlignment="1" applyProtection="0">
      <alignment vertical="bottom"/>
    </xf>
    <xf numFmtId="0" fontId="0" borderId="25" applyNumberFormat="0" applyFont="1" applyFill="0" applyBorder="1" applyAlignment="1" applyProtection="0">
      <alignment vertical="bottom"/>
    </xf>
    <xf numFmtId="0" fontId="0" fillId="2" borderId="26" applyNumberFormat="1" applyFont="1" applyFill="1" applyBorder="1" applyAlignment="1" applyProtection="0">
      <alignment vertical="bottom"/>
    </xf>
    <xf numFmtId="0" fontId="0" fillId="2" borderId="24" applyNumberFormat="1" applyFont="1" applyFill="1" applyBorder="1" applyAlignment="1" applyProtection="0">
      <alignment vertical="bottom"/>
    </xf>
    <xf numFmtId="0" fontId="0" fillId="2" borderId="25" applyNumberFormat="1" applyFont="1" applyFill="1" applyBorder="1" applyAlignment="1" applyProtection="0">
      <alignment vertical="bottom"/>
    </xf>
    <xf numFmtId="0" fontId="0" fillId="2" borderId="27" applyNumberFormat="1" applyFont="1" applyFill="1" applyBorder="1" applyAlignment="1" applyProtection="0">
      <alignment vertical="bottom"/>
    </xf>
    <xf numFmtId="0" fontId="0" fillId="2" borderId="28" applyNumberFormat="1" applyFont="1" applyFill="1" applyBorder="1" applyAlignment="1" applyProtection="0">
      <alignment vertical="bottom"/>
    </xf>
    <xf numFmtId="0" fontId="0" fillId="2" borderId="4" applyNumberFormat="1" applyFont="1" applyFill="1" applyBorder="1" applyAlignment="1" applyProtection="0">
      <alignment vertical="bottom"/>
    </xf>
    <xf numFmtId="0" fontId="0" fillId="2" borderId="29" applyNumberFormat="1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  <xf numFmtId="0" fontId="0" fillId="2" borderId="12" applyNumberFormat="1" applyFont="1" applyFill="1" applyBorder="1" applyAlignment="1" applyProtection="0">
      <alignment vertical="bottom"/>
    </xf>
    <xf numFmtId="0" fontId="0" fillId="2" borderId="5" applyNumberFormat="1" applyFont="1" applyFill="1" applyBorder="1" applyAlignment="1" applyProtection="0">
      <alignment vertical="bottom"/>
    </xf>
    <xf numFmtId="0" fontId="0" fillId="2" borderId="2" applyNumberFormat="1" applyFont="1" applyFill="1" applyBorder="1" applyAlignment="1" applyProtection="0">
      <alignment vertical="bottom"/>
    </xf>
    <xf numFmtId="0" fontId="0" fillId="2" borderId="30" applyNumberFormat="1" applyFont="1" applyFill="1" applyBorder="1" applyAlignment="1" applyProtection="0">
      <alignment vertical="bottom"/>
    </xf>
    <xf numFmtId="0" fontId="0" fillId="2" borderId="31" applyNumberFormat="1" applyFont="1" applyFill="1" applyBorder="1" applyAlignment="1" applyProtection="0">
      <alignment vertical="bottom"/>
    </xf>
    <xf numFmtId="49" fontId="0" fillId="2" borderId="29" applyNumberFormat="1" applyFont="1" applyFill="1" applyBorder="1" applyAlignment="1" applyProtection="0">
      <alignment vertical="bottom"/>
    </xf>
    <xf numFmtId="49" fontId="0" fillId="2" borderId="30" applyNumberFormat="1" applyFont="1" applyFill="1" applyBorder="1" applyAlignment="1" applyProtection="0">
      <alignment vertical="bottom"/>
    </xf>
    <xf numFmtId="9" fontId="0" fillId="2" borderId="31" applyNumberFormat="1" applyFont="1" applyFill="1" applyBorder="1" applyAlignment="1" applyProtection="0">
      <alignment vertical="bottom"/>
    </xf>
    <xf numFmtId="9" fontId="0" fillId="2" borderId="2" applyNumberFormat="1" applyFont="1" applyFill="1" applyBorder="1" applyAlignment="1" applyProtection="0">
      <alignment vertical="bottom"/>
    </xf>
    <xf numFmtId="9" fontId="0" fillId="2" borderId="30" applyNumberFormat="1" applyFont="1" applyFill="1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9" fontId="0" fillId="2" borderId="32" applyNumberFormat="1" applyFont="1" applyFill="1" applyBorder="1" applyAlignment="1" applyProtection="0">
      <alignment vertical="bottom"/>
    </xf>
    <xf numFmtId="0" fontId="0" borderId="33" applyNumberFormat="0" applyFont="1" applyFill="0" applyBorder="1" applyAlignment="1" applyProtection="0">
      <alignment vertical="bottom"/>
    </xf>
    <xf numFmtId="9" fontId="8" fillId="6" borderId="34" applyNumberFormat="1" applyFont="1" applyFill="1" applyBorder="1" applyAlignment="1" applyProtection="0">
      <alignment vertical="bottom"/>
    </xf>
    <xf numFmtId="0" fontId="0" fillId="2" borderId="35" applyNumberFormat="1" applyFont="1" applyFill="1" applyBorder="1" applyAlignment="1" applyProtection="0">
      <alignment vertical="bottom"/>
    </xf>
    <xf numFmtId="0" fontId="0" fillId="2" borderId="33" applyNumberFormat="1" applyFont="1" applyFill="1" applyBorder="1" applyAlignment="1" applyProtection="0">
      <alignment vertical="bottom"/>
    </xf>
    <xf numFmtId="0" fontId="0" borderId="36" applyNumberFormat="0" applyFont="1" applyFill="0" applyBorder="1" applyAlignment="1" applyProtection="0">
      <alignment vertical="bottom"/>
    </xf>
    <xf numFmtId="9" fontId="8" fillId="6" borderId="37" applyNumberFormat="1" applyFont="1" applyFill="1" applyBorder="1" applyAlignment="1" applyProtection="0">
      <alignment vertical="bottom"/>
    </xf>
    <xf numFmtId="0" fontId="0" fillId="2" borderId="38" applyNumberFormat="1" applyFont="1" applyFill="1" applyBorder="1" applyAlignment="1" applyProtection="0">
      <alignment vertical="bottom"/>
    </xf>
    <xf numFmtId="0" fontId="0" fillId="2" borderId="39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left" vertical="center"/>
    </xf>
    <xf numFmtId="9" fontId="0" fillId="2" borderId="4" applyNumberFormat="1" applyFont="1" applyFill="1" applyBorder="1" applyAlignment="1" applyProtection="0">
      <alignment vertical="bottom"/>
    </xf>
    <xf numFmtId="9" fontId="0" fillId="2" borderId="33" applyNumberFormat="1" applyFont="1" applyFill="1" applyBorder="1" applyAlignment="1" applyProtection="0">
      <alignment vertical="bottom"/>
    </xf>
    <xf numFmtId="0" fontId="9" fillId="2" borderId="1" applyNumberFormat="1" applyFont="1" applyFill="1" applyBorder="1" applyAlignment="1" applyProtection="0">
      <alignment horizontal="left" vertical="center"/>
    </xf>
    <xf numFmtId="0" fontId="0" borderId="39" applyNumberFormat="0" applyFont="1" applyFill="0" applyBorder="1" applyAlignment="1" applyProtection="0">
      <alignment vertical="bottom"/>
    </xf>
    <xf numFmtId="0" fontId="5" fillId="2" borderId="12" applyNumberFormat="1" applyFont="1" applyFill="1" applyBorder="1" applyAlignment="1" applyProtection="0">
      <alignment vertical="bottom"/>
    </xf>
    <xf numFmtId="0" fontId="10" fillId="2" borderId="1" applyNumberFormat="1" applyFont="1" applyFill="1" applyBorder="1" applyAlignment="1" applyProtection="0">
      <alignment horizontal="left" vertical="center"/>
    </xf>
    <xf numFmtId="0" fontId="0" fillId="2" borderId="40" applyNumberFormat="0" applyFont="1" applyFill="1" applyBorder="1" applyAlignment="1" applyProtection="0">
      <alignment vertical="bottom"/>
    </xf>
    <xf numFmtId="0" fontId="0" fillId="2" borderId="41" applyNumberFormat="0" applyFont="1" applyFill="1" applyBorder="1" applyAlignment="1" applyProtection="0">
      <alignment vertical="bottom"/>
    </xf>
    <xf numFmtId="0" fontId="10" fillId="2" borderId="41" applyNumberFormat="1" applyFont="1" applyFill="1" applyBorder="1" applyAlignment="1" applyProtection="0">
      <alignment horizontal="left" vertical="center"/>
    </xf>
    <xf numFmtId="0" fontId="5" fillId="2" borderId="42" applyNumberFormat="1" applyFont="1" applyFill="1" applyBorder="1" applyAlignment="1" applyProtection="0">
      <alignment vertical="bottom"/>
    </xf>
    <xf numFmtId="0" fontId="0" fillId="2" borderId="43" applyNumberFormat="1" applyFont="1" applyFill="1" applyBorder="1" applyAlignment="1" applyProtection="0">
      <alignment vertical="bottom"/>
    </xf>
    <xf numFmtId="0" fontId="10" fillId="2" borderId="43" applyNumberFormat="1" applyFont="1" applyFill="1" applyBorder="1" applyAlignment="1" applyProtection="0">
      <alignment horizontal="left" vertical="center"/>
    </xf>
    <xf numFmtId="0" fontId="0" fillId="2" borderId="44" applyNumberFormat="0" applyFont="1" applyFill="1" applyBorder="1" applyAlignment="1" applyProtection="0">
      <alignment vertical="bottom"/>
    </xf>
    <xf numFmtId="0" fontId="0" fillId="2" borderId="42" applyNumberFormat="1" applyFont="1" applyFill="1" applyBorder="1" applyAlignment="1" applyProtection="0">
      <alignment vertical="bottom"/>
    </xf>
    <xf numFmtId="0" fontId="11" fillId="2" borderId="1" applyNumberFormat="1" applyFont="1" applyFill="1" applyBorder="1" applyAlignment="1" applyProtection="0">
      <alignment horizontal="left" vertical="center"/>
    </xf>
    <xf numFmtId="0" fontId="11" fillId="2" borderId="43" applyNumberFormat="1" applyFont="1" applyFill="1" applyBorder="1" applyAlignment="1" applyProtection="0">
      <alignment horizontal="left" vertical="center"/>
    </xf>
    <xf numFmtId="0" fontId="9" fillId="2" borderId="2" applyNumberFormat="1" applyFont="1" applyFill="1" applyBorder="1" applyAlignment="1" applyProtection="0">
      <alignment horizontal="left" vertical="center"/>
    </xf>
    <xf numFmtId="0" fontId="9" fillId="2" borderId="43" applyNumberFormat="1" applyFont="1" applyFill="1" applyBorder="1" applyAlignment="1" applyProtection="0">
      <alignment horizontal="left" vertical="center"/>
    </xf>
    <xf numFmtId="0" fontId="5" fillId="2" borderId="4" applyNumberFormat="1" applyFont="1" applyFill="1" applyBorder="1" applyAlignment="1" applyProtection="0">
      <alignment vertical="bottom"/>
    </xf>
    <xf numFmtId="0" fontId="5" fillId="2" borderId="1" applyNumberFormat="1" applyFont="1" applyFill="1" applyBorder="1" applyAlignment="1" applyProtection="0">
      <alignment vertical="bottom"/>
    </xf>
    <xf numFmtId="49" fontId="0" fillId="2" borderId="4" applyNumberFormat="1" applyFont="1" applyFill="1" applyBorder="1" applyAlignment="1" applyProtection="0">
      <alignment vertical="bottom"/>
    </xf>
    <xf numFmtId="0" fontId="5" fillId="2" borderId="43" applyNumberFormat="1" applyFont="1" applyFill="1" applyBorder="1" applyAlignment="1" applyProtection="0">
      <alignment vertical="bottom"/>
    </xf>
    <xf numFmtId="9" fontId="8" fillId="6" borderId="45" applyNumberFormat="1" applyFont="1" applyFill="1" applyBorder="1" applyAlignment="1" applyProtection="0">
      <alignment vertical="bottom"/>
    </xf>
    <xf numFmtId="0" fontId="0" fillId="2" borderId="46" applyNumberFormat="1" applyFont="1" applyFill="1" applyBorder="1" applyAlignment="1" applyProtection="0">
      <alignment vertical="bottom"/>
    </xf>
    <xf numFmtId="0" fontId="0" fillId="2" borderId="47" applyNumberFormat="1" applyFont="1" applyFill="1" applyBorder="1" applyAlignment="1" applyProtection="0">
      <alignment vertical="bottom"/>
    </xf>
    <xf numFmtId="0" fontId="0" fillId="2" borderId="48" applyNumberFormat="1" applyFont="1" applyFill="1" applyBorder="1" applyAlignment="1" applyProtection="0">
      <alignment vertical="bottom"/>
    </xf>
    <xf numFmtId="9" fontId="8" fillId="6" borderId="49" applyNumberFormat="1" applyFont="1" applyFill="1" applyBorder="1" applyAlignment="1" applyProtection="0">
      <alignment vertical="bottom"/>
    </xf>
    <xf numFmtId="9" fontId="8" fillId="6" borderId="50" applyNumberFormat="1" applyFont="1" applyFill="1" applyBorder="1" applyAlignment="1" applyProtection="0">
      <alignment vertical="bottom"/>
    </xf>
    <xf numFmtId="49" fontId="5" fillId="2" borderId="2" applyNumberFormat="1" applyFont="1" applyFill="1" applyBorder="1" applyAlignment="1" applyProtection="0">
      <alignment vertical="center"/>
    </xf>
    <xf numFmtId="0" fontId="0" borderId="2" applyNumberFormat="1" applyFont="1" applyFill="0" applyBorder="1" applyAlignment="1" applyProtection="0">
      <alignment vertical="bottom"/>
    </xf>
    <xf numFmtId="49" fontId="0" fillId="2" borderId="51" applyNumberFormat="1" applyFont="1" applyFill="1" applyBorder="1" applyAlignment="1" applyProtection="0">
      <alignment vertical="bottom"/>
    </xf>
    <xf numFmtId="9" fontId="6" fillId="3" borderId="52" applyNumberFormat="1" applyFont="1" applyFill="1" applyBorder="1" applyAlignment="1" applyProtection="0">
      <alignment vertical="bottom"/>
    </xf>
    <xf numFmtId="0" fontId="0" fillId="4" borderId="52" applyNumberFormat="1" applyFont="1" applyFill="1" applyBorder="1" applyAlignment="1" applyProtection="0">
      <alignment vertical="bottom"/>
    </xf>
    <xf numFmtId="9" fontId="7" fillId="5" borderId="52" applyNumberFormat="1" applyFont="1" applyFill="1" applyBorder="1" applyAlignment="1" applyProtection="0">
      <alignment vertical="bottom"/>
    </xf>
    <xf numFmtId="0" fontId="0" fillId="2" borderId="53" applyNumberFormat="1" applyFont="1" applyFill="1" applyBorder="1" applyAlignment="1" applyProtection="0">
      <alignment vertical="bottom"/>
    </xf>
    <xf numFmtId="9" fontId="6" fillId="3" borderId="54" applyNumberFormat="1" applyFont="1" applyFill="1" applyBorder="1" applyAlignment="1" applyProtection="0">
      <alignment vertical="bottom"/>
    </xf>
    <xf numFmtId="0" fontId="5" fillId="4" borderId="52" applyNumberFormat="1" applyFont="1" applyFill="1" applyBorder="1" applyAlignment="1" applyProtection="0">
      <alignment vertical="bottom"/>
    </xf>
    <xf numFmtId="9" fontId="7" fillId="5" borderId="55" applyNumberFormat="1" applyFont="1" applyFill="1" applyBorder="1" applyAlignment="1" applyProtection="0">
      <alignment vertical="bottom"/>
    </xf>
    <xf numFmtId="0" fontId="7" fillId="5" borderId="55" applyNumberFormat="1" applyFont="1" applyFill="1" applyBorder="1" applyAlignment="1" applyProtection="0">
      <alignment vertical="bottom"/>
    </xf>
    <xf numFmtId="0" fontId="6" fillId="3" borderId="54" applyNumberFormat="1" applyFont="1" applyFill="1" applyBorder="1" applyAlignment="1" applyProtection="0">
      <alignment vertical="bottom"/>
    </xf>
    <xf numFmtId="0" fontId="5" fillId="2" borderId="56" applyNumberFormat="1" applyFont="1" applyFill="1" applyBorder="1" applyAlignment="1" applyProtection="0">
      <alignment vertical="center"/>
    </xf>
    <xf numFmtId="0" fontId="0" fillId="2" borderId="57" applyNumberFormat="1" applyFont="1" applyFill="1" applyBorder="1" applyAlignment="1" applyProtection="0">
      <alignment vertical="bottom"/>
    </xf>
    <xf numFmtId="0" fontId="0" fillId="2" borderId="58" applyNumberFormat="1" applyFont="1" applyFill="1" applyBorder="1" applyAlignment="1" applyProtection="0">
      <alignment vertical="bottom"/>
    </xf>
    <xf numFmtId="0" fontId="0" fillId="2" borderId="59" applyNumberFormat="1" applyFont="1" applyFill="1" applyBorder="1" applyAlignment="1" applyProtection="0">
      <alignment vertical="bottom"/>
    </xf>
    <xf numFmtId="0" fontId="0" fillId="7" borderId="60" applyNumberFormat="1" applyFont="1" applyFill="1" applyBorder="1" applyAlignment="1" applyProtection="0">
      <alignment vertical="bottom"/>
    </xf>
    <xf numFmtId="0" fontId="0" fillId="7" borderId="61" applyNumberFormat="1" applyFont="1" applyFill="1" applyBorder="1" applyAlignment="1" applyProtection="0">
      <alignment vertical="bottom"/>
    </xf>
    <xf numFmtId="0" fontId="0" fillId="7" borderId="62" applyNumberFormat="1" applyFont="1" applyFill="1" applyBorder="1" applyAlignment="1" applyProtection="0">
      <alignment vertical="bottom"/>
    </xf>
    <xf numFmtId="0" fontId="0" fillId="2" borderId="63" applyNumberFormat="1" applyFont="1" applyFill="1" applyBorder="1" applyAlignment="1" applyProtection="0">
      <alignment vertical="bottom"/>
    </xf>
    <xf numFmtId="0" fontId="0" fillId="2" borderId="64" applyNumberFormat="1" applyFont="1" applyFill="1" applyBorder="1" applyAlignment="1" applyProtection="0">
      <alignment vertical="bottom"/>
    </xf>
    <xf numFmtId="0" fontId="0" fillId="2" borderId="65" applyNumberFormat="1" applyFont="1" applyFill="1" applyBorder="1" applyAlignment="1" applyProtection="0">
      <alignment vertical="bottom"/>
    </xf>
    <xf numFmtId="0" fontId="0" fillId="2" borderId="66" applyNumberFormat="1" applyFont="1" applyFill="1" applyBorder="1" applyAlignment="1" applyProtection="0">
      <alignment vertical="bottom"/>
    </xf>
    <xf numFmtId="0" fontId="0" fillId="7" borderId="66" applyNumberFormat="1" applyFont="1" applyFill="1" applyBorder="1" applyAlignment="1" applyProtection="0">
      <alignment vertical="bottom"/>
    </xf>
    <xf numFmtId="0" fontId="0" fillId="7" borderId="67" applyNumberFormat="1" applyFont="1" applyFill="1" applyBorder="1" applyAlignment="1" applyProtection="0">
      <alignment vertical="bottom"/>
    </xf>
    <xf numFmtId="0" fontId="0" fillId="8" borderId="68" applyNumberFormat="1" applyFont="1" applyFill="1" applyBorder="1" applyAlignment="1" applyProtection="0">
      <alignment vertical="bottom"/>
    </xf>
    <xf numFmtId="0" fontId="0" fillId="8" borderId="43" applyNumberFormat="1" applyFont="1" applyFill="1" applyBorder="1" applyAlignment="1" applyProtection="0">
      <alignment vertical="bottom"/>
    </xf>
    <xf numFmtId="0" fontId="0" fillId="8" borderId="69" applyNumberFormat="1" applyFont="1" applyFill="1" applyBorder="1" applyAlignment="1" applyProtection="0">
      <alignment vertical="bottom"/>
    </xf>
    <xf numFmtId="0" fontId="0" fillId="2" borderId="70" applyNumberFormat="1" applyFont="1" applyFill="1" applyBorder="1" applyAlignment="1" applyProtection="0">
      <alignment vertical="bottom"/>
    </xf>
    <xf numFmtId="0" fontId="0" fillId="2" borderId="71" applyNumberFormat="1" applyFont="1" applyFill="1" applyBorder="1" applyAlignment="1" applyProtection="0">
      <alignment vertical="bottom"/>
    </xf>
    <xf numFmtId="0" fontId="0" fillId="7" borderId="43" applyNumberFormat="1" applyFont="1" applyFill="1" applyBorder="1" applyAlignment="1" applyProtection="0">
      <alignment vertical="bottom"/>
    </xf>
    <xf numFmtId="0" fontId="0" fillId="7" borderId="69" applyNumberFormat="1" applyFont="1" applyFill="1" applyBorder="1" applyAlignment="1" applyProtection="0">
      <alignment vertical="bottom"/>
    </xf>
    <xf numFmtId="0" fontId="0" fillId="7" borderId="72" applyNumberFormat="1" applyFont="1" applyFill="1" applyBorder="1" applyAlignment="1" applyProtection="0">
      <alignment vertical="bottom"/>
    </xf>
    <xf numFmtId="49" fontId="5" fillId="2" borderId="73" applyNumberFormat="1" applyFont="1" applyFill="1" applyBorder="1" applyAlignment="1" applyProtection="0">
      <alignment vertical="bottom"/>
    </xf>
    <xf numFmtId="0" fontId="0" borderId="73" applyNumberFormat="1" applyFont="1" applyFill="0" applyBorder="1" applyAlignment="1" applyProtection="0">
      <alignment vertical="bottom"/>
    </xf>
    <xf numFmtId="0" fontId="0" fillId="2" borderId="17" applyNumberFormat="1" applyFont="1" applyFill="1" applyBorder="1" applyAlignment="1" applyProtection="0">
      <alignment vertical="bottom"/>
    </xf>
    <xf numFmtId="0" fontId="0" fillId="2" borderId="74" applyNumberFormat="1" applyFont="1" applyFill="1" applyBorder="1" applyAlignment="1" applyProtection="0">
      <alignment vertical="bottom"/>
    </xf>
    <xf numFmtId="9" fontId="0" fillId="2" borderId="73" applyNumberFormat="1" applyFont="1" applyFill="1" applyBorder="1" applyAlignment="1" applyProtection="0">
      <alignment vertical="bottom"/>
    </xf>
    <xf numFmtId="9" fontId="0" fillId="2" borderId="17" applyNumberFormat="1" applyFont="1" applyFill="1" applyBorder="1" applyAlignment="1" applyProtection="0">
      <alignment vertical="bottom"/>
    </xf>
    <xf numFmtId="0" fontId="5" fillId="2" borderId="56" applyNumberFormat="1" applyFont="1" applyFill="1" applyBorder="1" applyAlignment="1" applyProtection="0">
      <alignment vertical="bottom"/>
    </xf>
    <xf numFmtId="0" fontId="0" fillId="2" borderId="75" applyNumberFormat="1" applyFont="1" applyFill="1" applyBorder="1" applyAlignment="1" applyProtection="0">
      <alignment vertical="bottom"/>
    </xf>
    <xf numFmtId="0" fontId="0" fillId="2" borderId="73" applyNumberFormat="1" applyFont="1" applyFill="1" applyBorder="1" applyAlignment="1" applyProtection="0">
      <alignment vertical="bottom"/>
    </xf>
    <xf numFmtId="49" fontId="0" fillId="2" borderId="25" applyNumberFormat="1" applyFont="1" applyFill="1" applyBorder="1" applyAlignment="1" applyProtection="0">
      <alignment vertical="bottom"/>
    </xf>
    <xf numFmtId="0" fontId="0" fillId="2" borderId="76" applyNumberFormat="1" applyFont="1" applyFill="1" applyBorder="1" applyAlignment="1" applyProtection="0">
      <alignment vertical="bottom"/>
    </xf>
    <xf numFmtId="0" fontId="0" fillId="2" borderId="77" applyNumberFormat="1" applyFont="1" applyFill="1" applyBorder="1" applyAlignment="1" applyProtection="0">
      <alignment vertical="bottom"/>
    </xf>
    <xf numFmtId="0" fontId="0" fillId="2" borderId="78" applyNumberFormat="0" applyFont="1" applyFill="1" applyBorder="1" applyAlignment="1" applyProtection="0">
      <alignment vertical="bottom"/>
    </xf>
    <xf numFmtId="49" fontId="0" fillId="2" borderId="79" applyNumberFormat="1" applyFont="1" applyFill="1" applyBorder="1" applyAlignment="1" applyProtection="0">
      <alignment vertical="bottom"/>
    </xf>
    <xf numFmtId="9" fontId="8" fillId="6" borderId="80" applyNumberFormat="1" applyFont="1" applyFill="1" applyBorder="1" applyAlignment="1" applyProtection="0">
      <alignment vertical="bottom"/>
    </xf>
    <xf numFmtId="0" fontId="0" borderId="81" applyNumberFormat="0" applyFont="1" applyFill="0" applyBorder="1" applyAlignment="1" applyProtection="0">
      <alignment vertical="bottom"/>
    </xf>
    <xf numFmtId="0" fontId="0" borderId="82" applyNumberFormat="0" applyFont="1" applyFill="0" applyBorder="1" applyAlignment="1" applyProtection="0">
      <alignment vertical="bottom"/>
    </xf>
    <xf numFmtId="0" fontId="0" borderId="83" applyNumberFormat="0" applyFont="1" applyFill="0" applyBorder="1" applyAlignment="1" applyProtection="0">
      <alignment vertical="bottom"/>
    </xf>
    <xf numFmtId="0" fontId="0" borderId="30" applyNumberFormat="0" applyFont="1" applyFill="0" applyBorder="1" applyAlignment="1" applyProtection="0">
      <alignment vertical="bottom"/>
    </xf>
    <xf numFmtId="49" fontId="5" fillId="2" borderId="13" applyNumberFormat="1" applyFont="1" applyFill="1" applyBorder="1" applyAlignment="1" applyProtection="0">
      <alignment vertical="bottom"/>
    </xf>
    <xf numFmtId="0" fontId="0" fillId="2" borderId="84" applyNumberFormat="1" applyFont="1" applyFill="1" applyBorder="1" applyAlignment="1" applyProtection="0">
      <alignment vertical="bottom"/>
    </xf>
    <xf numFmtId="9" fontId="6" fillId="3" borderId="85" applyNumberFormat="1" applyFont="1" applyFill="1" applyBorder="1" applyAlignment="1" applyProtection="0">
      <alignment vertical="bottom"/>
    </xf>
    <xf numFmtId="9" fontId="7" fillId="5" borderId="86" applyNumberFormat="1" applyFont="1" applyFill="1" applyBorder="1" applyAlignment="1" applyProtection="0">
      <alignment vertical="bottom"/>
    </xf>
    <xf numFmtId="9" fontId="6" fillId="3" borderId="6" applyNumberFormat="1" applyFont="1" applyFill="1" applyBorder="1" applyAlignment="1" applyProtection="0">
      <alignment vertical="bottom"/>
    </xf>
    <xf numFmtId="9" fontId="7" fillId="5" borderId="8" applyNumberFormat="1" applyFont="1" applyFill="1" applyBorder="1" applyAlignment="1" applyProtection="0">
      <alignment vertical="bottom"/>
    </xf>
    <xf numFmtId="0" fontId="6" fillId="3" borderId="6" applyNumberFormat="1" applyFont="1" applyFill="1" applyBorder="1" applyAlignment="1" applyProtection="0">
      <alignment vertical="bottom"/>
    </xf>
    <xf numFmtId="0" fontId="0" fillId="2" borderId="87" applyNumberFormat="0" applyFont="1" applyFill="1" applyBorder="1" applyAlignment="1" applyProtection="0">
      <alignment vertical="bottom"/>
    </xf>
    <xf numFmtId="0" fontId="0" fillId="7" borderId="88" applyNumberFormat="1" applyFont="1" applyFill="1" applyBorder="1" applyAlignment="1" applyProtection="0">
      <alignment vertical="bottom"/>
    </xf>
    <xf numFmtId="0" fontId="0" fillId="7" borderId="89" applyNumberFormat="1" applyFont="1" applyFill="1" applyBorder="1" applyAlignment="1" applyProtection="0">
      <alignment vertical="bottom"/>
    </xf>
    <xf numFmtId="0" fontId="0" fillId="7" borderId="90" applyNumberFormat="1" applyFont="1" applyFill="1" applyBorder="1" applyAlignment="1" applyProtection="0">
      <alignment vertical="bottom"/>
    </xf>
    <xf numFmtId="0" fontId="0" fillId="7" borderId="91" applyNumberFormat="1" applyFont="1" applyFill="1" applyBorder="1" applyAlignment="1" applyProtection="0">
      <alignment vertical="bottom"/>
    </xf>
    <xf numFmtId="0" fontId="0" fillId="7" borderId="42" applyNumberFormat="1" applyFont="1" applyFill="1" applyBorder="1" applyAlignment="1" applyProtection="0">
      <alignment vertical="bottom"/>
    </xf>
    <xf numFmtId="0" fontId="0" fillId="7" borderId="92" applyNumberFormat="1" applyFont="1" applyFill="1" applyBorder="1" applyAlignment="1" applyProtection="0">
      <alignment vertical="bottom"/>
    </xf>
    <xf numFmtId="0" fontId="0" borderId="93" applyNumberFormat="0" applyFont="1" applyFill="0" applyBorder="1" applyAlignment="1" applyProtection="0">
      <alignment vertical="bottom"/>
    </xf>
    <xf numFmtId="0" fontId="0" borderId="94" applyNumberFormat="0" applyFont="1" applyFill="0" applyBorder="1" applyAlignment="1" applyProtection="0">
      <alignment vertical="bottom"/>
    </xf>
    <xf numFmtId="0" fontId="0" fillId="2" borderId="95" applyNumberFormat="0" applyFont="1" applyFill="1" applyBorder="1" applyAlignment="1" applyProtection="0">
      <alignment vertical="bottom"/>
    </xf>
    <xf numFmtId="0" fontId="0" fillId="2" borderId="93" applyNumberFormat="0" applyFont="1" applyFill="1" applyBorder="1" applyAlignment="1" applyProtection="0">
      <alignment vertical="bottom"/>
    </xf>
    <xf numFmtId="0" fontId="0" fillId="2" borderId="96" applyNumberFormat="1" applyFont="1" applyFill="1" applyBorder="1" applyAlignment="1" applyProtection="0">
      <alignment vertical="bottom"/>
    </xf>
    <xf numFmtId="0" fontId="0" fillId="2" borderId="97" applyNumberFormat="1" applyFont="1" applyFill="1" applyBorder="1" applyAlignment="1" applyProtection="0">
      <alignment vertical="bottom"/>
    </xf>
    <xf numFmtId="0" fontId="0" fillId="2" borderId="98" applyNumberFormat="1" applyFont="1" applyFill="1" applyBorder="1" applyAlignment="1" applyProtection="0">
      <alignment vertical="bottom"/>
    </xf>
    <xf numFmtId="9" fontId="6" fillId="2" borderId="99" applyNumberFormat="1" applyFont="1" applyFill="1" applyBorder="1" applyAlignment="1" applyProtection="0">
      <alignment vertical="bottom"/>
    </xf>
    <xf numFmtId="9" fontId="6" fillId="2" borderId="100" applyNumberFormat="1" applyFont="1" applyFill="1" applyBorder="1" applyAlignment="1" applyProtection="0">
      <alignment vertical="bottom"/>
    </xf>
    <xf numFmtId="0" fontId="0" borderId="44" applyNumberFormat="0" applyFont="1" applyFill="0" applyBorder="1" applyAlignment="1" applyProtection="0">
      <alignment vertical="bottom"/>
    </xf>
    <xf numFmtId="0" fontId="0" borderId="35" applyNumberFormat="0" applyFont="1" applyFill="0" applyBorder="1" applyAlignment="1" applyProtection="0">
      <alignment vertical="bottom"/>
    </xf>
    <xf numFmtId="9" fontId="0" fillId="2" borderId="101" applyNumberFormat="1" applyFont="1" applyFill="1" applyBorder="1" applyAlignment="1" applyProtection="0">
      <alignment vertical="bottom"/>
    </xf>
    <xf numFmtId="0" fontId="0" fillId="6" borderId="88" applyNumberFormat="1" applyFont="1" applyFill="1" applyBorder="1" applyAlignment="1" applyProtection="0">
      <alignment vertical="bottom"/>
    </xf>
    <xf numFmtId="0" fontId="0" fillId="6" borderId="89" applyNumberFormat="1" applyFont="1" applyFill="1" applyBorder="1" applyAlignment="1" applyProtection="0">
      <alignment vertical="bottom"/>
    </xf>
    <xf numFmtId="0" fontId="0" fillId="6" borderId="43" applyNumberFormat="1" applyFont="1" applyFill="1" applyBorder="1" applyAlignment="1" applyProtection="0">
      <alignment vertical="bottom"/>
    </xf>
    <xf numFmtId="0" fontId="0" fillId="6" borderId="92" applyNumberFormat="1" applyFont="1" applyFill="1" applyBorder="1" applyAlignment="1" applyProtection="0">
      <alignment vertical="bottom"/>
    </xf>
    <xf numFmtId="0" fontId="0" fillId="6" borderId="69" applyNumberFormat="1" applyFont="1" applyFill="1" applyBorder="1" applyAlignment="1" applyProtection="0">
      <alignment vertical="bottom"/>
    </xf>
    <xf numFmtId="0" fontId="0" fillId="2" borderId="32" applyNumberFormat="1" applyFont="1" applyFill="1" applyBorder="1" applyAlignment="1" applyProtection="0">
      <alignment vertical="bottom"/>
    </xf>
    <xf numFmtId="0" fontId="0" fillId="6" borderId="72" applyNumberFormat="1" applyFont="1" applyFill="1" applyBorder="1" applyAlignment="1" applyProtection="0">
      <alignment vertical="bottom"/>
    </xf>
    <xf numFmtId="0" fontId="0" fillId="8" borderId="102" applyNumberFormat="1" applyFont="1" applyFill="1" applyBorder="1" applyAlignment="1" applyProtection="0">
      <alignment vertical="bottom"/>
    </xf>
    <xf numFmtId="0" fontId="0" fillId="8" borderId="103" applyNumberFormat="1" applyFont="1" applyFill="1" applyBorder="1" applyAlignment="1" applyProtection="0">
      <alignment vertical="bottom"/>
    </xf>
    <xf numFmtId="0" fontId="0" fillId="8" borderId="104" applyNumberFormat="1" applyFont="1" applyFill="1" applyBorder="1" applyAlignment="1" applyProtection="0">
      <alignment vertical="bottom"/>
    </xf>
    <xf numFmtId="0" fontId="0" fillId="8" borderId="105" applyNumberFormat="1" applyFont="1" applyFill="1" applyBorder="1" applyAlignment="1" applyProtection="0">
      <alignment vertical="bottom"/>
    </xf>
    <xf numFmtId="0" fontId="0" fillId="2" borderId="106" applyNumberFormat="1" applyFont="1" applyFill="1" applyBorder="1" applyAlignment="1" applyProtection="0">
      <alignment vertical="bottom"/>
    </xf>
    <xf numFmtId="49" fontId="5" fillId="2" borderId="107" applyNumberFormat="1" applyFont="1" applyFill="1" applyBorder="1" applyAlignment="1" applyProtection="0">
      <alignment vertical="bottom"/>
    </xf>
    <xf numFmtId="0" fontId="0" fillId="2" borderId="107" applyNumberFormat="1" applyFont="1" applyFill="1" applyBorder="1" applyAlignment="1" applyProtection="0">
      <alignment vertical="bottom"/>
    </xf>
    <xf numFmtId="0" fontId="0" fillId="2" borderId="108" applyNumberFormat="1" applyFont="1" applyFill="1" applyBorder="1" applyAlignment="1" applyProtection="0">
      <alignment vertical="bottom"/>
    </xf>
    <xf numFmtId="9" fontId="6" fillId="3" borderId="109" applyNumberFormat="1" applyFont="1" applyFill="1" applyBorder="1" applyAlignment="1" applyProtection="0">
      <alignment vertical="bottom"/>
    </xf>
    <xf numFmtId="0" fontId="5" fillId="4" borderId="110" applyNumberFormat="1" applyFont="1" applyFill="1" applyBorder="1" applyAlignment="1" applyProtection="0">
      <alignment vertical="bottom"/>
    </xf>
    <xf numFmtId="0" fontId="5" fillId="4" borderId="111" applyNumberFormat="1" applyFont="1" applyFill="1" applyBorder="1" applyAlignment="1" applyProtection="0">
      <alignment vertical="bottom"/>
    </xf>
    <xf numFmtId="9" fontId="7" fillId="5" borderId="109" applyNumberFormat="1" applyFont="1" applyFill="1" applyBorder="1" applyAlignment="1" applyProtection="0">
      <alignment vertical="bottom"/>
    </xf>
    <xf numFmtId="0" fontId="0" borderId="112" applyNumberFormat="0" applyFont="1" applyFill="0" applyBorder="1" applyAlignment="1" applyProtection="0">
      <alignment vertical="bottom"/>
    </xf>
    <xf numFmtId="0" fontId="7" fillId="5" borderId="8" applyNumberFormat="1" applyFont="1" applyFill="1" applyBorder="1" applyAlignment="1" applyProtection="0">
      <alignment vertical="bottom"/>
    </xf>
    <xf numFmtId="0" fontId="0" borderId="70" applyNumberFormat="0" applyFont="1" applyFill="0" applyBorder="1" applyAlignment="1" applyProtection="0">
      <alignment vertical="bottom"/>
    </xf>
    <xf numFmtId="0" fontId="0" fillId="2" borderId="72" applyNumberFormat="0" applyFont="1" applyFill="1" applyBorder="1" applyAlignment="1" applyProtection="0">
      <alignment vertical="bottom"/>
    </xf>
    <xf numFmtId="0" fontId="0" fillId="2" borderId="113" applyNumberFormat="0" applyFont="1" applyFill="1" applyBorder="1" applyAlignment="1" applyProtection="0">
      <alignment vertical="bottom"/>
    </xf>
    <xf numFmtId="0" fontId="0" fillId="2" borderId="114" applyNumberFormat="1" applyFont="1" applyFill="1" applyBorder="1" applyAlignment="1" applyProtection="0">
      <alignment vertical="bottom"/>
    </xf>
    <xf numFmtId="0" fontId="0" fillId="9" borderId="89" applyNumberFormat="1" applyFont="1" applyFill="1" applyBorder="1" applyAlignment="1" applyProtection="0">
      <alignment vertical="bottom"/>
    </xf>
    <xf numFmtId="0" fontId="0" fillId="9" borderId="92" applyNumberFormat="1" applyFont="1" applyFill="1" applyBorder="1" applyAlignment="1" applyProtection="0">
      <alignment vertical="bottom"/>
    </xf>
    <xf numFmtId="9" fontId="0" fillId="9" borderId="89" applyNumberFormat="1" applyFont="1" applyFill="1" applyBorder="1" applyAlignment="1" applyProtection="0">
      <alignment vertical="bottom"/>
    </xf>
    <xf numFmtId="0" fontId="0" fillId="9" borderId="43" applyNumberFormat="1" applyFont="1" applyFill="1" applyBorder="1" applyAlignment="1" applyProtection="0">
      <alignment vertical="bottom"/>
    </xf>
    <xf numFmtId="0" fontId="0" fillId="9" borderId="72" applyNumberFormat="1" applyFont="1" applyFill="1" applyBorder="1" applyAlignment="1" applyProtection="0">
      <alignment vertical="bottom"/>
    </xf>
    <xf numFmtId="9" fontId="0" fillId="2" borderId="93" applyNumberFormat="1" applyFont="1" applyFill="1" applyBorder="1" applyAlignment="1" applyProtection="0">
      <alignment vertical="bottom"/>
    </xf>
    <xf numFmtId="0" fontId="0" borderId="115" applyNumberFormat="0" applyFont="1" applyFill="0" applyBorder="1" applyAlignment="1" applyProtection="0">
      <alignment vertical="bottom"/>
    </xf>
    <xf numFmtId="0" fontId="0" fillId="2" borderId="116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2e74b5"/>
      <rgbColor rgb="ffffffff"/>
      <rgbColor rgb="ffaaaaaa"/>
      <rgbColor rgb="ffb2b2b2"/>
      <rgbColor rgb="ff9c0006"/>
      <rgbColor rgb="ffffc7ce"/>
      <rgbColor rgb="ffffffcc"/>
      <rgbColor rgb="ff006100"/>
      <rgbColor rgb="ffc6efce"/>
      <rgbColor rgb="ff7f7f7f"/>
      <rgbColor rgb="fffa7d00"/>
      <rgbColor rgb="fff2f2f2"/>
      <rgbColor rgb="ffeeece1"/>
      <rgbColor rgb="ffd8d8d8"/>
      <rgbColor rgb="ffa5a5a5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BP60"/>
  <sheetViews>
    <sheetView workbookViewId="0" showGridLines="0" defaultGridColor="1"/>
  </sheetViews>
  <sheetFormatPr defaultColWidth="8.83333" defaultRowHeight="14.4" customHeight="1" outlineLevelRow="0" outlineLevelCol="0"/>
  <cols>
    <col min="1" max="1" width="2.85156" style="1" customWidth="1"/>
    <col min="2" max="2" width="1.35156" style="1" customWidth="1"/>
    <col min="3" max="3" width="8.85156" style="1" customWidth="1"/>
    <col min="4" max="4" width="8.85156" style="1" customWidth="1"/>
    <col min="5" max="5" width="8.85156" style="1" customWidth="1"/>
    <col min="6" max="6" width="8.85156" style="1" customWidth="1"/>
    <col min="7" max="7" width="8.85156" style="1" customWidth="1"/>
    <col min="8" max="8" width="5.85156" style="1" customWidth="1"/>
    <col min="9" max="9" width="5.85156" style="1" customWidth="1"/>
    <col min="10" max="10" width="5.85156" style="1" customWidth="1"/>
    <col min="11" max="11" width="5.85156" style="1" customWidth="1"/>
    <col min="12" max="12" width="5.85156" style="1" customWidth="1"/>
    <col min="13" max="13" width="3.85156" style="1" customWidth="1"/>
    <col min="14" max="14" width="5.85156" style="1" customWidth="1"/>
    <col min="15" max="15" width="5.85156" style="1" customWidth="1"/>
    <col min="16" max="16" width="5.85156" style="1" customWidth="1"/>
    <col min="17" max="17" width="5.85156" style="1" customWidth="1"/>
    <col min="18" max="18" width="5.85156" style="1" customWidth="1"/>
    <col min="19" max="19" width="3.17188" style="1" customWidth="1"/>
    <col min="20" max="20" width="5.85156" style="1" customWidth="1"/>
    <col min="21" max="21" width="5.85156" style="1" customWidth="1"/>
    <col min="22" max="22" width="5.85156" style="1" customWidth="1"/>
    <col min="23" max="23" width="5.85156" style="1" customWidth="1"/>
    <col min="24" max="24" width="5.85156" style="1" customWidth="1"/>
    <col min="25" max="25" width="3.5" style="1" customWidth="1"/>
    <col min="26" max="26" width="5.85156" style="1" customWidth="1"/>
    <col min="27" max="27" width="5.85156" style="1" customWidth="1"/>
    <col min="28" max="28" width="5.85156" style="1" customWidth="1"/>
    <col min="29" max="29" width="5.85156" style="1" customWidth="1"/>
    <col min="30" max="30" width="5.85156" style="1" customWidth="1"/>
    <col min="31" max="31" width="3.5" style="1" customWidth="1"/>
    <col min="32" max="32" width="5.85156" style="1" customWidth="1"/>
    <col min="33" max="33" width="5.85156" style="1" customWidth="1"/>
    <col min="34" max="34" width="5.85156" style="1" customWidth="1"/>
    <col min="35" max="35" width="5.85156" style="1" customWidth="1"/>
    <col min="36" max="36" width="5.85156" style="1" customWidth="1"/>
    <col min="37" max="37" width="3.85156" style="1" customWidth="1"/>
    <col min="38" max="38" width="4.67188" style="1" customWidth="1"/>
    <col min="39" max="39" width="8.85156" style="1" customWidth="1"/>
    <col min="40" max="40" width="8.85156" style="1" customWidth="1"/>
    <col min="41" max="41" width="8.85156" style="1" customWidth="1"/>
    <col min="42" max="42" width="8.85156" style="1" customWidth="1"/>
    <col min="43" max="43" width="8.85156" style="1" customWidth="1"/>
    <col min="44" max="44" width="8.85156" style="1" customWidth="1"/>
    <col min="45" max="45" width="8.85156" style="1" customWidth="1"/>
    <col min="46" max="46" width="8.85156" style="1" customWidth="1"/>
    <col min="47" max="47" width="8.85156" style="1" customWidth="1"/>
    <col min="48" max="48" width="8.85156" style="1" customWidth="1"/>
    <col min="49" max="49" width="8.85156" style="1" customWidth="1"/>
    <col min="50" max="50" width="8.85156" style="1" customWidth="1"/>
    <col min="51" max="51" width="8.85156" style="1" customWidth="1"/>
    <col min="52" max="52" width="8.85156" style="1" customWidth="1"/>
    <col min="53" max="53" width="8.85156" style="1" customWidth="1"/>
    <col min="54" max="54" width="8.85156" style="1" customWidth="1"/>
    <col min="55" max="55" width="8.85156" style="1" customWidth="1"/>
    <col min="56" max="56" width="8.85156" style="1" customWidth="1"/>
    <col min="57" max="57" width="8.85156" style="1" customWidth="1"/>
    <col min="58" max="58" width="8.85156" style="1" customWidth="1"/>
    <col min="59" max="59" width="8.85156" style="1" customWidth="1"/>
    <col min="60" max="60" width="8.85156" style="1" customWidth="1"/>
    <col min="61" max="61" width="8.85156" style="1" customWidth="1"/>
    <col min="62" max="62" width="8.85156" style="1" customWidth="1"/>
    <col min="63" max="63" width="8.85156" style="1" customWidth="1"/>
    <col min="64" max="64" width="8.85156" style="1" customWidth="1"/>
    <col min="65" max="65" width="8.85156" style="1" customWidth="1"/>
    <col min="66" max="66" width="8.85156" style="1" customWidth="1"/>
    <col min="67" max="67" width="8.85156" style="1" customWidth="1"/>
    <col min="68" max="68" width="8.85156" style="1" customWidth="1"/>
    <col min="69" max="256" width="8.85156" style="1" customWidth="1"/>
  </cols>
  <sheetData>
    <row r="1" ht="15.6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3"/>
      <c r="O1" s="3"/>
      <c r="P1" s="3"/>
      <c r="Q1" s="3"/>
      <c r="R1" s="3"/>
      <c r="S1" s="4"/>
      <c r="T1" s="3"/>
      <c r="U1" s="3"/>
      <c r="V1" s="3"/>
      <c r="W1" s="3"/>
      <c r="X1" s="3"/>
      <c r="Y1" s="4"/>
      <c r="Z1" s="3"/>
      <c r="AA1" s="3"/>
      <c r="AB1" s="3"/>
      <c r="AC1" s="3"/>
      <c r="AD1" s="3"/>
      <c r="AE1" s="4"/>
      <c r="AF1" s="3"/>
      <c r="AG1" s="3"/>
      <c r="AH1" s="3"/>
      <c r="AI1" s="3"/>
      <c r="AJ1" s="3"/>
      <c r="AK1" s="4"/>
      <c r="AL1" s="5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</row>
    <row r="2" ht="15" customHeight="1">
      <c r="A2" t="s" s="7">
        <v>1</v>
      </c>
      <c r="B2" s="3"/>
      <c r="C2" s="3"/>
      <c r="D2" s="3"/>
      <c r="E2" s="3"/>
      <c r="F2" t="s" s="8">
        <v>2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9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</row>
    <row r="3" ht="15" customHeight="1">
      <c r="A3" t="s" s="11">
        <v>3</v>
      </c>
      <c r="B3" s="3"/>
      <c r="C3" s="3"/>
      <c r="D3" s="3"/>
      <c r="E3" s="3"/>
      <c r="F3" t="s" s="8">
        <v>4</v>
      </c>
      <c r="G3" s="3"/>
      <c r="H3" s="12"/>
      <c r="I3" s="13"/>
      <c r="J3" t="s" s="14">
        <v>5</v>
      </c>
      <c r="K3" s="13"/>
      <c r="L3" s="12"/>
      <c r="M3" s="3"/>
      <c r="N3" s="12"/>
      <c r="O3" s="13"/>
      <c r="P3" t="s" s="15">
        <v>6</v>
      </c>
      <c r="Q3" s="13"/>
      <c r="R3" s="12"/>
      <c r="S3" s="3"/>
      <c r="T3" t="s" s="16">
        <v>7</v>
      </c>
      <c r="U3" s="17"/>
      <c r="V3" s="17"/>
      <c r="W3" s="17"/>
      <c r="X3" s="18"/>
      <c r="Y3" s="3"/>
      <c r="Z3" t="s" s="16">
        <v>8</v>
      </c>
      <c r="AA3" s="18"/>
      <c r="AB3" s="18"/>
      <c r="AC3" s="18"/>
      <c r="AD3" s="18"/>
      <c r="AE3" s="3"/>
      <c r="AF3" t="s" s="16">
        <v>9</v>
      </c>
      <c r="AG3" s="18"/>
      <c r="AH3" s="18"/>
      <c r="AI3" s="18"/>
      <c r="AJ3" s="18"/>
      <c r="AK3" s="12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</row>
    <row r="4" ht="15" customHeight="1">
      <c r="A4" s="19"/>
      <c r="B4" s="3"/>
      <c r="C4" s="3"/>
      <c r="D4" s="3"/>
      <c r="E4" s="3"/>
      <c r="F4" s="3"/>
      <c r="G4" s="20"/>
      <c r="H4" t="s" s="21">
        <v>10</v>
      </c>
      <c r="I4" s="22"/>
      <c r="J4" s="22"/>
      <c r="K4" s="22"/>
      <c r="L4" t="s" s="23">
        <v>11</v>
      </c>
      <c r="M4" s="24">
        <v>32</v>
      </c>
      <c r="N4" t="s" s="21">
        <v>10</v>
      </c>
      <c r="O4" s="22"/>
      <c r="P4" s="22"/>
      <c r="Q4" s="22"/>
      <c r="R4" t="s" s="23">
        <v>11</v>
      </c>
      <c r="S4" s="24">
        <v>4</v>
      </c>
      <c r="T4" t="s" s="21">
        <v>10</v>
      </c>
      <c r="U4" s="22"/>
      <c r="V4" s="22"/>
      <c r="W4" s="22"/>
      <c r="X4" t="s" s="23">
        <v>11</v>
      </c>
      <c r="Y4" s="24">
        <v>7</v>
      </c>
      <c r="Z4" t="s" s="21">
        <v>10</v>
      </c>
      <c r="AA4" s="25"/>
      <c r="AB4" s="25"/>
      <c r="AC4" s="25"/>
      <c r="AD4" t="s" s="23">
        <v>11</v>
      </c>
      <c r="AE4" s="24">
        <v>9</v>
      </c>
      <c r="AF4" t="s" s="21">
        <v>10</v>
      </c>
      <c r="AG4" s="25"/>
      <c r="AH4" s="25"/>
      <c r="AI4" s="25"/>
      <c r="AJ4" t="s" s="23">
        <v>11</v>
      </c>
      <c r="AK4" s="26">
        <v>14</v>
      </c>
      <c r="AL4" s="27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</row>
    <row r="5" ht="15" customHeight="1">
      <c r="A5" t="s" s="28">
        <v>12</v>
      </c>
      <c r="B5" s="29"/>
      <c r="C5" s="29"/>
      <c r="D5" s="29"/>
      <c r="E5" s="29"/>
      <c r="F5" s="29"/>
      <c r="G5" s="30"/>
      <c r="H5" s="31">
        <v>1</v>
      </c>
      <c r="I5" s="32">
        <v>2</v>
      </c>
      <c r="J5" s="32">
        <v>3</v>
      </c>
      <c r="K5" s="32">
        <v>4</v>
      </c>
      <c r="L5" s="33">
        <v>5</v>
      </c>
      <c r="M5" s="34"/>
      <c r="N5" s="31">
        <v>1</v>
      </c>
      <c r="O5" s="32">
        <v>2</v>
      </c>
      <c r="P5" s="32">
        <v>3</v>
      </c>
      <c r="Q5" s="32">
        <v>4</v>
      </c>
      <c r="R5" s="33">
        <v>5</v>
      </c>
      <c r="S5" s="34"/>
      <c r="T5" s="35">
        <v>1</v>
      </c>
      <c r="U5" s="36">
        <v>2</v>
      </c>
      <c r="V5" s="36">
        <v>3</v>
      </c>
      <c r="W5" s="36">
        <v>4</v>
      </c>
      <c r="X5" s="37">
        <v>5</v>
      </c>
      <c r="Y5" s="38"/>
      <c r="Z5" s="31">
        <v>1</v>
      </c>
      <c r="AA5" s="32">
        <v>2</v>
      </c>
      <c r="AB5" s="32">
        <v>3</v>
      </c>
      <c r="AC5" s="32">
        <v>4</v>
      </c>
      <c r="AD5" s="33">
        <v>5</v>
      </c>
      <c r="AE5" s="34"/>
      <c r="AF5" s="31">
        <v>1</v>
      </c>
      <c r="AG5" s="32">
        <v>2</v>
      </c>
      <c r="AH5" s="32">
        <v>3</v>
      </c>
      <c r="AI5" s="32">
        <v>4</v>
      </c>
      <c r="AJ5" s="33">
        <v>5</v>
      </c>
      <c r="AK5" s="34"/>
      <c r="AL5" s="39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</row>
    <row r="6" ht="15.5" customHeight="1">
      <c r="A6" t="s" s="41">
        <v>13</v>
      </c>
      <c r="B6" s="42"/>
      <c r="C6" s="42"/>
      <c r="D6" s="42"/>
      <c r="E6" s="42"/>
      <c r="F6" s="42"/>
      <c r="G6" s="43"/>
      <c r="H6" s="44"/>
      <c r="I6" s="45"/>
      <c r="J6" s="45">
        <v>5</v>
      </c>
      <c r="K6" s="45">
        <v>8</v>
      </c>
      <c r="L6" s="46">
        <v>18</v>
      </c>
      <c r="M6" s="47">
        <v>31</v>
      </c>
      <c r="N6" s="44"/>
      <c r="O6" s="45"/>
      <c r="P6" s="45">
        <v>1</v>
      </c>
      <c r="Q6" s="45">
        <v>1</v>
      </c>
      <c r="R6" s="46">
        <v>2</v>
      </c>
      <c r="S6" s="47">
        <v>4</v>
      </c>
      <c r="T6" s="48"/>
      <c r="U6" s="49"/>
      <c r="V6" s="49">
        <v>1</v>
      </c>
      <c r="W6" s="49">
        <v>3</v>
      </c>
      <c r="X6" s="50">
        <v>3</v>
      </c>
      <c r="Y6" s="47">
        <v>7</v>
      </c>
      <c r="Z6" s="44"/>
      <c r="AA6" s="45"/>
      <c r="AB6" s="45">
        <v>2</v>
      </c>
      <c r="AC6" s="45">
        <v>2</v>
      </c>
      <c r="AD6" s="46">
        <v>5</v>
      </c>
      <c r="AE6" s="47">
        <v>9</v>
      </c>
      <c r="AF6" s="44"/>
      <c r="AG6" s="45"/>
      <c r="AH6" s="45">
        <v>2</v>
      </c>
      <c r="AI6" s="45">
        <v>2</v>
      </c>
      <c r="AJ6" s="46">
        <v>10</v>
      </c>
      <c r="AK6" s="47">
        <v>14</v>
      </c>
      <c r="AL6" s="51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</row>
    <row r="7" ht="15" customHeight="1">
      <c r="A7" t="s" s="8">
        <v>14</v>
      </c>
      <c r="B7" s="3"/>
      <c r="C7" s="3"/>
      <c r="D7" s="3"/>
      <c r="E7" s="3"/>
      <c r="F7" s="3"/>
      <c r="G7" s="20"/>
      <c r="H7" s="53"/>
      <c r="I7" s="4"/>
      <c r="J7" s="4">
        <v>4</v>
      </c>
      <c r="K7" s="4">
        <v>11</v>
      </c>
      <c r="L7" s="54">
        <v>16</v>
      </c>
      <c r="M7" s="24">
        <v>31</v>
      </c>
      <c r="N7" s="53"/>
      <c r="O7" s="4"/>
      <c r="P7" s="4">
        <v>1</v>
      </c>
      <c r="Q7" s="4">
        <v>2</v>
      </c>
      <c r="R7" s="54">
        <v>1</v>
      </c>
      <c r="S7" s="24">
        <v>4</v>
      </c>
      <c r="T7" s="53"/>
      <c r="U7" s="4"/>
      <c r="V7" s="4">
        <v>1</v>
      </c>
      <c r="W7" s="4">
        <v>3</v>
      </c>
      <c r="X7" s="54">
        <v>3</v>
      </c>
      <c r="Y7" s="24">
        <v>7</v>
      </c>
      <c r="Z7" s="53"/>
      <c r="AA7" s="4"/>
      <c r="AB7" s="4">
        <v>1</v>
      </c>
      <c r="AC7" s="4">
        <v>2</v>
      </c>
      <c r="AD7" s="54">
        <v>6</v>
      </c>
      <c r="AE7" s="24">
        <v>9</v>
      </c>
      <c r="AF7" s="53"/>
      <c r="AG7" s="4"/>
      <c r="AH7" s="4">
        <v>2</v>
      </c>
      <c r="AI7" s="4">
        <v>4</v>
      </c>
      <c r="AJ7" s="54">
        <v>8</v>
      </c>
      <c r="AK7" s="24">
        <v>14</v>
      </c>
      <c r="AL7" s="27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</row>
    <row r="8" ht="15" customHeight="1">
      <c r="A8" t="s" s="11">
        <v>15</v>
      </c>
      <c r="B8" s="3"/>
      <c r="C8" s="3"/>
      <c r="D8" s="55"/>
      <c r="E8" s="55"/>
      <c r="F8" s="55"/>
      <c r="G8" s="56"/>
      <c r="H8" s="57"/>
      <c r="I8" s="55">
        <v>1</v>
      </c>
      <c r="J8" s="55">
        <v>3</v>
      </c>
      <c r="K8" s="55">
        <v>9</v>
      </c>
      <c r="L8" s="56">
        <v>18</v>
      </c>
      <c r="M8" s="24">
        <v>31</v>
      </c>
      <c r="N8" s="57"/>
      <c r="O8" s="55"/>
      <c r="P8" s="55"/>
      <c r="Q8" s="55">
        <v>2</v>
      </c>
      <c r="R8" s="56">
        <v>2</v>
      </c>
      <c r="S8" s="24">
        <v>4</v>
      </c>
      <c r="T8" s="57"/>
      <c r="U8" s="55"/>
      <c r="V8" s="55">
        <v>1</v>
      </c>
      <c r="W8" s="55">
        <v>3</v>
      </c>
      <c r="X8" s="56">
        <v>3</v>
      </c>
      <c r="Y8" s="24">
        <v>7</v>
      </c>
      <c r="Z8" s="57"/>
      <c r="AA8" s="55"/>
      <c r="AB8" s="55">
        <v>2</v>
      </c>
      <c r="AC8" s="55">
        <v>1</v>
      </c>
      <c r="AD8" s="56">
        <v>6</v>
      </c>
      <c r="AE8" s="24">
        <v>9</v>
      </c>
      <c r="AF8" s="57"/>
      <c r="AG8" s="55">
        <v>2</v>
      </c>
      <c r="AH8" s="55">
        <v>1</v>
      </c>
      <c r="AI8" s="55">
        <v>4</v>
      </c>
      <c r="AJ8" s="56">
        <v>8</v>
      </c>
      <c r="AK8" s="24">
        <v>14</v>
      </c>
      <c r="AL8" s="27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</row>
    <row r="9" ht="15" customHeight="1">
      <c r="A9" s="19"/>
      <c r="B9" s="3"/>
      <c r="C9" s="4"/>
      <c r="D9" s="49"/>
      <c r="E9" s="49"/>
      <c r="F9" s="49"/>
      <c r="G9" t="s" s="58">
        <v>16</v>
      </c>
      <c r="H9" s="48">
        <f>SUM(H6:H8)</f>
        <v>0</v>
      </c>
      <c r="I9" s="49">
        <f>SUM(I6:I8)</f>
        <v>1</v>
      </c>
      <c r="J9" s="49">
        <f>SUM(J6:J8)</f>
        <v>12</v>
      </c>
      <c r="K9" s="49">
        <f>SUM(K6:K8)</f>
        <v>28</v>
      </c>
      <c r="L9" s="50">
        <f>SUM(L6:L8)</f>
        <v>52</v>
      </c>
      <c r="M9" s="24">
        <f>SUM(M6:M8)</f>
        <v>93</v>
      </c>
      <c r="N9" s="48">
        <f>SUM(N6:N8)</f>
        <v>0</v>
      </c>
      <c r="O9" s="49">
        <f>SUM(O6:O8)</f>
        <v>0</v>
      </c>
      <c r="P9" s="49">
        <f>SUM(P6:P8)</f>
        <v>2</v>
      </c>
      <c r="Q9" s="49">
        <f>SUM(Q6:Q8)</f>
        <v>5</v>
      </c>
      <c r="R9" s="50">
        <f>SUM(R6:R8)</f>
        <v>5</v>
      </c>
      <c r="S9" s="24">
        <f>SUM(S6:S8)</f>
        <v>12</v>
      </c>
      <c r="T9" s="26">
        <f>SUM(T6:T8)</f>
        <v>0</v>
      </c>
      <c r="U9" s="26">
        <f>SUM(U6:U8)</f>
        <v>0</v>
      </c>
      <c r="V9" s="26">
        <f>SUM(V6:V8)</f>
        <v>3</v>
      </c>
      <c r="W9" s="26">
        <f>SUM(W6:W8)</f>
        <v>9</v>
      </c>
      <c r="X9" s="48">
        <f>SUM(X6:X8)</f>
        <v>9</v>
      </c>
      <c r="Y9" s="54">
        <f>SUM(Y6:Y8)</f>
        <v>21</v>
      </c>
      <c r="Z9" s="26">
        <f>SUM(Z6:Z8)</f>
        <v>0</v>
      </c>
      <c r="AA9" s="26">
        <f>SUM(AA6:AA8)</f>
        <v>0</v>
      </c>
      <c r="AB9" s="26">
        <f>SUM(AB6:AB8)</f>
        <v>5</v>
      </c>
      <c r="AC9" s="26">
        <f>SUM(AC6:AC8)</f>
        <v>5</v>
      </c>
      <c r="AD9" s="48">
        <f>SUM(AD6:AD8)</f>
        <v>17</v>
      </c>
      <c r="AE9" s="54">
        <f>SUM(AE6:AE8)</f>
        <v>27</v>
      </c>
      <c r="AF9" s="26">
        <f>SUM(AF6:AF8)</f>
        <v>0</v>
      </c>
      <c r="AG9" s="26">
        <f>SUM(AG6:AG8)</f>
        <v>2</v>
      </c>
      <c r="AH9" s="26">
        <f>SUM(AH6:AH8)</f>
        <v>5</v>
      </c>
      <c r="AI9" s="26">
        <f>SUM(AI6:AI8)</f>
        <v>10</v>
      </c>
      <c r="AJ9" s="26">
        <f>SUM(AJ6:AJ8)</f>
        <v>26</v>
      </c>
      <c r="AK9" s="24">
        <f>SUM(AK6:AK8)</f>
        <v>42</v>
      </c>
      <c r="AL9" s="27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</row>
    <row r="10" ht="15" customHeight="1">
      <c r="A10" s="3"/>
      <c r="B10" s="3"/>
      <c r="C10" s="4"/>
      <c r="D10" s="4"/>
      <c r="E10" s="4"/>
      <c r="F10" s="4"/>
      <c r="G10" t="s" s="59">
        <v>17</v>
      </c>
      <c r="H10" s="60">
        <f>H9/M9</f>
        <v>0</v>
      </c>
      <c r="I10" s="61">
        <f>I9/M9</f>
        <v>0.01075268817204301</v>
      </c>
      <c r="J10" s="61">
        <f>J9/M9</f>
        <v>0.1290322580645161</v>
      </c>
      <c r="K10" s="61">
        <f>K9/M9</f>
        <v>0.3010752688172043</v>
      </c>
      <c r="L10" s="62">
        <f>L9/M9</f>
        <v>0.5591397849462365</v>
      </c>
      <c r="M10" s="63"/>
      <c r="N10" s="60">
        <f>N9/S9</f>
        <v>0</v>
      </c>
      <c r="O10" s="61">
        <f>O9/S9</f>
        <v>0</v>
      </c>
      <c r="P10" s="61">
        <f>P9/S9</f>
        <v>0.1666666666666667</v>
      </c>
      <c r="Q10" s="61">
        <f>Q9/S9</f>
        <v>0.4166666666666667</v>
      </c>
      <c r="R10" s="62">
        <f>R9/S9</f>
        <v>0.4166666666666667</v>
      </c>
      <c r="S10" s="63"/>
      <c r="T10" s="64">
        <f>T9/14</f>
        <v>0</v>
      </c>
      <c r="U10" s="64">
        <f>U9/14</f>
        <v>0</v>
      </c>
      <c r="V10" s="64">
        <f>V9/14</f>
        <v>0.2142857142857143</v>
      </c>
      <c r="W10" s="64">
        <f>W9/21</f>
        <v>0.4285714285714285</v>
      </c>
      <c r="X10" s="60">
        <f>X9/21</f>
        <v>0.4285714285714285</v>
      </c>
      <c r="Y10" s="3"/>
      <c r="Z10" s="61">
        <f>Z9/27</f>
        <v>0</v>
      </c>
      <c r="AA10" s="61">
        <f>AA9/27</f>
        <v>0</v>
      </c>
      <c r="AB10" s="61">
        <f>AB9/27</f>
        <v>0.1851851851851852</v>
      </c>
      <c r="AC10" s="61">
        <f>AC9/27</f>
        <v>0.1851851851851852</v>
      </c>
      <c r="AD10" s="61">
        <f>AD9/27</f>
        <v>0.6296296296296297</v>
      </c>
      <c r="AE10" s="20"/>
      <c r="AF10" s="64">
        <f>AF9/42</f>
        <v>0</v>
      </c>
      <c r="AG10" s="64">
        <f>AG9/42</f>
        <v>0.04761904761904762</v>
      </c>
      <c r="AH10" s="64">
        <f>AH9/42</f>
        <v>0.119047619047619</v>
      </c>
      <c r="AI10" s="64">
        <f>AI9/42</f>
        <v>0.2380952380952381</v>
      </c>
      <c r="AJ10" s="64">
        <f>AJ9/42</f>
        <v>0.6190476190476191</v>
      </c>
      <c r="AK10" s="24"/>
      <c r="AL10" s="27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</row>
    <row r="11" ht="15" customHeight="1">
      <c r="A11" s="3"/>
      <c r="B11" s="3"/>
      <c r="C11" s="3"/>
      <c r="D11" s="3"/>
      <c r="E11" s="3"/>
      <c r="F11" s="3"/>
      <c r="G11" s="65"/>
      <c r="H11" s="66">
        <f>SUM(H10:I10)</f>
        <v>0.01075268817204301</v>
      </c>
      <c r="I11" s="67"/>
      <c r="J11" s="49"/>
      <c r="K11" s="68"/>
      <c r="L11" s="66">
        <f>SUM(K10:L10)</f>
        <v>0.8602150537634408</v>
      </c>
      <c r="M11" s="69"/>
      <c r="N11" s="66">
        <f>SUM(N10:O10)</f>
        <v>0</v>
      </c>
      <c r="O11" s="67"/>
      <c r="P11" s="49"/>
      <c r="Q11" s="68"/>
      <c r="R11" s="66">
        <f>SUM(Q10:R10)</f>
        <v>0.8333333333333334</v>
      </c>
      <c r="S11" s="69"/>
      <c r="T11" s="66">
        <f>SUM(T10)</f>
        <v>0</v>
      </c>
      <c r="U11" s="67"/>
      <c r="V11" s="49"/>
      <c r="W11" s="68"/>
      <c r="X11" s="66">
        <f>SUM(W10:X10)</f>
        <v>0.8571428571428571</v>
      </c>
      <c r="Y11" s="69"/>
      <c r="Z11" s="66">
        <f>SUM(Z10:AA10)</f>
        <v>0</v>
      </c>
      <c r="AA11" s="67"/>
      <c r="AB11" s="49"/>
      <c r="AC11" s="68"/>
      <c r="AD11" s="66">
        <f>SUM(AC10:AD10)</f>
        <v>0.8148148148148149</v>
      </c>
      <c r="AE11" s="69"/>
      <c r="AF11" s="66">
        <f>SUM(AF10:AG10)</f>
        <v>0.04761904761904762</v>
      </c>
      <c r="AG11" s="67"/>
      <c r="AH11" s="49"/>
      <c r="AI11" s="68"/>
      <c r="AJ11" s="70">
        <f>SUM(AI10:AJ10)</f>
        <v>0.8571428571428572</v>
      </c>
      <c r="AK11" s="24"/>
      <c r="AL11" s="27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</row>
    <row r="12" ht="15" customHeight="1">
      <c r="A12" s="3"/>
      <c r="B12" s="3"/>
      <c r="C12" s="3"/>
      <c r="D12" s="3"/>
      <c r="E12" s="3"/>
      <c r="F12" s="3"/>
      <c r="G12" s="20"/>
      <c r="H12" s="71"/>
      <c r="I12" s="4"/>
      <c r="J12" s="4"/>
      <c r="K12" s="4"/>
      <c r="L12" s="72"/>
      <c r="M12" s="63"/>
      <c r="N12" s="71"/>
      <c r="O12" s="4"/>
      <c r="P12" s="4"/>
      <c r="Q12" s="4"/>
      <c r="R12" s="72"/>
      <c r="S12" s="63"/>
      <c r="T12" s="71"/>
      <c r="U12" s="4"/>
      <c r="V12" s="4"/>
      <c r="W12" s="4"/>
      <c r="X12" s="72"/>
      <c r="Y12" s="63"/>
      <c r="Z12" s="71"/>
      <c r="AA12" s="4"/>
      <c r="AB12" s="4"/>
      <c r="AC12" s="4"/>
      <c r="AD12" s="72"/>
      <c r="AE12" s="63"/>
      <c r="AF12" s="71"/>
      <c r="AG12" s="4"/>
      <c r="AH12" s="4"/>
      <c r="AI12" s="4"/>
      <c r="AJ12" s="72"/>
      <c r="AK12" s="24"/>
      <c r="AL12" s="27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</row>
    <row r="13" ht="15" customHeight="1">
      <c r="A13" t="s" s="11">
        <v>18</v>
      </c>
      <c r="B13" s="3"/>
      <c r="C13" s="3"/>
      <c r="D13" s="55"/>
      <c r="E13" s="55"/>
      <c r="F13" s="55"/>
      <c r="G13" s="56"/>
      <c r="H13" s="57"/>
      <c r="I13" s="55"/>
      <c r="J13" s="55">
        <v>2</v>
      </c>
      <c r="K13" s="55">
        <v>12</v>
      </c>
      <c r="L13" s="56">
        <v>17</v>
      </c>
      <c r="M13" s="24">
        <v>31</v>
      </c>
      <c r="N13" s="57"/>
      <c r="O13" s="55"/>
      <c r="P13" s="55">
        <v>1</v>
      </c>
      <c r="Q13" s="55"/>
      <c r="R13" s="56">
        <v>3</v>
      </c>
      <c r="S13" s="24">
        <v>4</v>
      </c>
      <c r="T13" s="57"/>
      <c r="U13" s="55"/>
      <c r="V13" s="55">
        <v>1</v>
      </c>
      <c r="W13" s="55">
        <v>3</v>
      </c>
      <c r="X13" s="56">
        <v>3</v>
      </c>
      <c r="Y13" s="63"/>
      <c r="Z13" s="57"/>
      <c r="AA13" s="55"/>
      <c r="AB13" s="55"/>
      <c r="AC13" s="55">
        <v>4</v>
      </c>
      <c r="AD13" s="56">
        <v>5</v>
      </c>
      <c r="AE13" s="63"/>
      <c r="AF13" s="57"/>
      <c r="AG13" s="55"/>
      <c r="AH13" s="55">
        <v>2</v>
      </c>
      <c r="AI13" s="55">
        <v>4</v>
      </c>
      <c r="AJ13" s="56">
        <v>8</v>
      </c>
      <c r="AK13" s="24"/>
      <c r="AL13" s="27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</row>
    <row r="14" ht="15" customHeight="1">
      <c r="A14" s="19"/>
      <c r="B14" s="3"/>
      <c r="C14" s="3"/>
      <c r="D14" s="19"/>
      <c r="E14" s="19"/>
      <c r="F14" s="19"/>
      <c r="G14" t="s" s="58">
        <v>16</v>
      </c>
      <c r="H14" s="48"/>
      <c r="I14" s="49"/>
      <c r="J14" s="49">
        <v>2</v>
      </c>
      <c r="K14" s="49">
        <v>12</v>
      </c>
      <c r="L14" s="50">
        <v>17</v>
      </c>
      <c r="M14" s="63"/>
      <c r="N14" s="48"/>
      <c r="O14" s="49"/>
      <c r="P14" s="49">
        <v>1</v>
      </c>
      <c r="Q14" s="49"/>
      <c r="R14" s="50">
        <v>3</v>
      </c>
      <c r="S14" s="63"/>
      <c r="T14" s="26">
        <f>T13</f>
        <v>0</v>
      </c>
      <c r="U14" s="26">
        <f>U13</f>
        <v>0</v>
      </c>
      <c r="V14" s="26">
        <f>V13</f>
        <v>1</v>
      </c>
      <c r="W14" s="26">
        <f>W13</f>
        <v>3</v>
      </c>
      <c r="X14" s="48">
        <f>X13</f>
        <v>3</v>
      </c>
      <c r="Y14" s="20"/>
      <c r="Z14" s="26">
        <f>Z13</f>
        <v>0</v>
      </c>
      <c r="AA14" s="26">
        <f>AA13</f>
        <v>0</v>
      </c>
      <c r="AB14" s="26">
        <f>AB13</f>
        <v>0</v>
      </c>
      <c r="AC14" s="26">
        <f>AC13</f>
        <v>4</v>
      </c>
      <c r="AD14" s="48">
        <f>AD13</f>
        <v>5</v>
      </c>
      <c r="AE14" s="20"/>
      <c r="AF14" s="26">
        <f>AF13</f>
        <v>0</v>
      </c>
      <c r="AG14" s="26">
        <f>AG13</f>
        <v>0</v>
      </c>
      <c r="AH14" s="26">
        <f>AH13</f>
        <v>2</v>
      </c>
      <c r="AI14" s="26">
        <f>AI13</f>
        <v>4</v>
      </c>
      <c r="AJ14" s="26">
        <f>AJ13</f>
        <v>8</v>
      </c>
      <c r="AK14" s="24"/>
      <c r="AL14" s="27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</row>
    <row r="15" ht="15" customHeight="1">
      <c r="A15" s="3"/>
      <c r="B15" s="3"/>
      <c r="C15" s="3"/>
      <c r="D15" s="73"/>
      <c r="E15" s="3"/>
      <c r="F15" s="3"/>
      <c r="G15" t="s" s="59">
        <v>17</v>
      </c>
      <c r="H15" s="57"/>
      <c r="I15" s="55"/>
      <c r="J15" s="61">
        <f>J14/M13</f>
        <v>0.06451612903225806</v>
      </c>
      <c r="K15" s="61">
        <f>K14/M13</f>
        <v>0.3870967741935484</v>
      </c>
      <c r="L15" s="62">
        <f>L14/M13</f>
        <v>0.5483870967741935</v>
      </c>
      <c r="M15" s="63"/>
      <c r="N15" s="57"/>
      <c r="O15" s="55"/>
      <c r="P15" s="61">
        <f>P14/S13</f>
        <v>0.25</v>
      </c>
      <c r="Q15" s="55"/>
      <c r="R15" s="62">
        <f>R14/S13</f>
        <v>0.75</v>
      </c>
      <c r="S15" s="63"/>
      <c r="T15" s="64">
        <f>T14/7</f>
        <v>0</v>
      </c>
      <c r="U15" s="64">
        <f>U14/7</f>
        <v>0</v>
      </c>
      <c r="V15" s="64">
        <f>V14/7</f>
        <v>0.1428571428571428</v>
      </c>
      <c r="W15" s="64">
        <f>W14/7</f>
        <v>0.4285714285714285</v>
      </c>
      <c r="X15" s="60">
        <f>X14/7</f>
        <v>0.4285714285714285</v>
      </c>
      <c r="Y15" s="54">
        <v>7</v>
      </c>
      <c r="Z15" s="64">
        <f>Z14/9</f>
        <v>0</v>
      </c>
      <c r="AA15" s="64">
        <f>AA14/9</f>
        <v>0</v>
      </c>
      <c r="AB15" s="64">
        <f>AB14/9</f>
        <v>0</v>
      </c>
      <c r="AC15" s="64">
        <f>AC14/9</f>
        <v>0.4444444444444444</v>
      </c>
      <c r="AD15" s="60">
        <f>AD14/9</f>
        <v>0.5555555555555556</v>
      </c>
      <c r="AE15" s="54">
        <v>9</v>
      </c>
      <c r="AF15" s="64">
        <f>AF14/14</f>
        <v>0</v>
      </c>
      <c r="AG15" s="64">
        <f>AG14/14</f>
        <v>0</v>
      </c>
      <c r="AH15" s="64">
        <f>AH14/14</f>
        <v>0.1428571428571428</v>
      </c>
      <c r="AI15" s="64">
        <f>AI14/14</f>
        <v>0.2857142857142857</v>
      </c>
      <c r="AJ15" s="64">
        <f>AJ14/14</f>
        <v>0.5714285714285714</v>
      </c>
      <c r="AK15" s="24">
        <v>14</v>
      </c>
      <c r="AL15" s="27"/>
      <c r="AM15" s="10"/>
      <c r="AN15" s="10"/>
      <c r="AO15" s="73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</row>
    <row r="16" ht="15" customHeight="1">
      <c r="A16" s="3"/>
      <c r="B16" s="3"/>
      <c r="C16" s="3"/>
      <c r="D16" s="73"/>
      <c r="E16" s="3"/>
      <c r="F16" s="3"/>
      <c r="G16" s="68"/>
      <c r="H16" s="66">
        <v>0</v>
      </c>
      <c r="I16" s="67"/>
      <c r="J16" s="74"/>
      <c r="K16" s="75"/>
      <c r="L16" s="66">
        <f>SUM(K15:L15)</f>
        <v>0.9354838709677419</v>
      </c>
      <c r="M16" s="69"/>
      <c r="N16" s="66">
        <v>0</v>
      </c>
      <c r="O16" s="67"/>
      <c r="P16" s="49"/>
      <c r="Q16" s="68"/>
      <c r="R16" s="66">
        <f>R15</f>
        <v>0.75</v>
      </c>
      <c r="S16" s="69"/>
      <c r="T16" s="66">
        <f>SUM(T15:U15)</f>
        <v>0</v>
      </c>
      <c r="U16" s="67"/>
      <c r="V16" s="49"/>
      <c r="W16" s="68"/>
      <c r="X16" s="66">
        <f>SUM(W15:X15)</f>
        <v>0.8571428571428571</v>
      </c>
      <c r="Y16" s="69"/>
      <c r="Z16" s="66">
        <f>SUM(Z15:AA15)</f>
        <v>0</v>
      </c>
      <c r="AA16" s="67"/>
      <c r="AB16" s="49"/>
      <c r="AC16" s="68"/>
      <c r="AD16" s="66">
        <f>SUM(AC15:AD15)</f>
        <v>1</v>
      </c>
      <c r="AE16" s="69"/>
      <c r="AF16" s="66">
        <f>SUM(AF15:AG15)</f>
        <v>0</v>
      </c>
      <c r="AG16" s="67"/>
      <c r="AH16" s="49"/>
      <c r="AI16" s="68"/>
      <c r="AJ16" s="70">
        <f>SUM(AI15:AJ15)</f>
        <v>0.8571428571428571</v>
      </c>
      <c r="AK16" s="24"/>
      <c r="AL16" s="27"/>
      <c r="AM16" s="10"/>
      <c r="AN16" s="10"/>
      <c r="AO16" s="73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</row>
    <row r="17" ht="15" customHeight="1">
      <c r="A17" s="3"/>
      <c r="B17" s="4"/>
      <c r="C17" s="3"/>
      <c r="D17" s="76"/>
      <c r="E17" s="3"/>
      <c r="F17" s="3"/>
      <c r="G17" s="20"/>
      <c r="H17" s="71"/>
      <c r="I17" s="3"/>
      <c r="J17" s="3"/>
      <c r="K17" s="3"/>
      <c r="L17" s="72"/>
      <c r="M17" s="24"/>
      <c r="N17" s="71"/>
      <c r="O17" s="3"/>
      <c r="P17" s="3"/>
      <c r="Q17" s="3"/>
      <c r="R17" s="72"/>
      <c r="S17" s="24"/>
      <c r="T17" s="71"/>
      <c r="U17" s="3"/>
      <c r="V17" s="3"/>
      <c r="W17" s="3"/>
      <c r="X17" s="72"/>
      <c r="Y17" s="24"/>
      <c r="Z17" s="71"/>
      <c r="AA17" s="3"/>
      <c r="AB17" s="3"/>
      <c r="AC17" s="3"/>
      <c r="AD17" s="72"/>
      <c r="AE17" s="24"/>
      <c r="AF17" s="71"/>
      <c r="AG17" s="3"/>
      <c r="AH17" s="3"/>
      <c r="AI17" s="3"/>
      <c r="AJ17" s="77"/>
      <c r="AK17" s="24"/>
      <c r="AL17" s="78"/>
      <c r="AM17" s="10"/>
      <c r="AN17" s="10"/>
      <c r="AO17" s="76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</row>
    <row r="18" ht="16" customHeight="1">
      <c r="A18" t="s" s="8">
        <v>19</v>
      </c>
      <c r="B18" s="79"/>
      <c r="C18" s="3"/>
      <c r="D18" s="3"/>
      <c r="E18" s="3"/>
      <c r="F18" s="3"/>
      <c r="G18" s="20"/>
      <c r="H18" s="53"/>
      <c r="I18" s="4">
        <v>1</v>
      </c>
      <c r="J18" s="4">
        <v>4</v>
      </c>
      <c r="K18" s="4">
        <v>12</v>
      </c>
      <c r="L18" s="54">
        <v>14</v>
      </c>
      <c r="M18" s="24">
        <v>31</v>
      </c>
      <c r="N18" s="53"/>
      <c r="O18" s="4"/>
      <c r="P18" s="4"/>
      <c r="Q18" s="4">
        <v>1</v>
      </c>
      <c r="R18" s="54">
        <v>3</v>
      </c>
      <c r="S18" s="24">
        <v>4</v>
      </c>
      <c r="T18" s="53"/>
      <c r="U18" s="4"/>
      <c r="V18" s="4">
        <v>4</v>
      </c>
      <c r="W18" s="4">
        <v>1</v>
      </c>
      <c r="X18" s="54">
        <v>2</v>
      </c>
      <c r="Y18" s="24">
        <v>7</v>
      </c>
      <c r="Z18" s="53"/>
      <c r="AA18" s="4">
        <v>1</v>
      </c>
      <c r="AB18" s="4"/>
      <c r="AC18" s="4">
        <v>3</v>
      </c>
      <c r="AD18" s="54">
        <v>4</v>
      </c>
      <c r="AE18" s="24">
        <f>SUM(AA18:AD18)</f>
        <v>8</v>
      </c>
      <c r="AF18" s="53"/>
      <c r="AG18" s="4"/>
      <c r="AH18" s="4">
        <v>1</v>
      </c>
      <c r="AI18" s="4">
        <v>6</v>
      </c>
      <c r="AJ18" s="54">
        <v>7</v>
      </c>
      <c r="AK18" s="24">
        <f>SUM(AF18:AJ18)</f>
        <v>14</v>
      </c>
      <c r="AL18" s="27"/>
      <c r="AM18" s="10"/>
      <c r="AN18" s="10"/>
      <c r="AO18" s="79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</row>
    <row r="19" ht="16" customHeight="1">
      <c r="A19" t="s" s="8">
        <v>20</v>
      </c>
      <c r="B19" s="79"/>
      <c r="C19" s="3"/>
      <c r="D19" s="3"/>
      <c r="E19" s="3"/>
      <c r="F19" s="3"/>
      <c r="G19" s="20"/>
      <c r="H19" s="53"/>
      <c r="I19" s="4"/>
      <c r="J19" s="4">
        <v>4</v>
      </c>
      <c r="K19" s="4">
        <v>15</v>
      </c>
      <c r="L19" s="54">
        <v>12</v>
      </c>
      <c r="M19" s="24">
        <v>31</v>
      </c>
      <c r="N19" s="53"/>
      <c r="O19" s="4">
        <v>1</v>
      </c>
      <c r="P19" s="4"/>
      <c r="Q19" s="4">
        <v>2</v>
      </c>
      <c r="R19" s="54">
        <v>1</v>
      </c>
      <c r="S19" s="24">
        <v>4</v>
      </c>
      <c r="T19" s="53"/>
      <c r="U19" s="4"/>
      <c r="V19" s="4">
        <v>3</v>
      </c>
      <c r="W19" s="4">
        <v>2</v>
      </c>
      <c r="X19" s="54">
        <v>2</v>
      </c>
      <c r="Y19" s="24">
        <v>7</v>
      </c>
      <c r="Z19" s="53"/>
      <c r="AA19" s="4"/>
      <c r="AB19" s="4"/>
      <c r="AC19" s="4">
        <v>6</v>
      </c>
      <c r="AD19" s="54">
        <v>2</v>
      </c>
      <c r="AE19" s="24">
        <f>SUM(Z19:AD19)</f>
        <v>8</v>
      </c>
      <c r="AF19" s="53"/>
      <c r="AG19" s="4"/>
      <c r="AH19" s="4">
        <v>3</v>
      </c>
      <c r="AI19" s="4">
        <v>4</v>
      </c>
      <c r="AJ19" s="54">
        <v>7</v>
      </c>
      <c r="AK19" s="24">
        <f>SUM(AF19:AJ19)</f>
        <v>14</v>
      </c>
      <c r="AL19" s="27"/>
      <c r="AM19" s="10"/>
      <c r="AN19" s="10"/>
      <c r="AO19" s="79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</row>
    <row r="20" ht="16" customHeight="1">
      <c r="A20" t="s" s="8">
        <v>21</v>
      </c>
      <c r="B20" s="79"/>
      <c r="C20" s="4"/>
      <c r="D20" s="3"/>
      <c r="E20" s="3"/>
      <c r="F20" s="4"/>
      <c r="G20" s="54"/>
      <c r="H20" s="53"/>
      <c r="I20" s="4">
        <v>1</v>
      </c>
      <c r="J20" s="4">
        <v>3</v>
      </c>
      <c r="K20" s="4">
        <v>10</v>
      </c>
      <c r="L20" s="54">
        <v>16</v>
      </c>
      <c r="M20" s="24">
        <v>31</v>
      </c>
      <c r="N20" s="53"/>
      <c r="O20" s="4"/>
      <c r="P20" s="4"/>
      <c r="Q20" s="4">
        <v>1</v>
      </c>
      <c r="R20" s="54">
        <v>3</v>
      </c>
      <c r="S20" s="24">
        <v>4</v>
      </c>
      <c r="T20" s="53"/>
      <c r="U20" s="4"/>
      <c r="V20" s="4">
        <v>3</v>
      </c>
      <c r="W20" s="4">
        <v>2</v>
      </c>
      <c r="X20" s="54">
        <v>2</v>
      </c>
      <c r="Y20" s="24">
        <v>7</v>
      </c>
      <c r="Z20" s="53"/>
      <c r="AA20" s="4"/>
      <c r="AB20" s="4"/>
      <c r="AC20" s="4">
        <v>4</v>
      </c>
      <c r="AD20" s="54">
        <v>4</v>
      </c>
      <c r="AE20" s="24">
        <f>SUM(Z20:AD20)</f>
        <v>8</v>
      </c>
      <c r="AF20" s="53"/>
      <c r="AG20" s="4">
        <v>1</v>
      </c>
      <c r="AH20" s="4">
        <v>2</v>
      </c>
      <c r="AI20" s="4">
        <v>3</v>
      </c>
      <c r="AJ20" s="54">
        <v>8</v>
      </c>
      <c r="AK20" s="24">
        <f>SUM(AF20:AJ20)</f>
        <v>14</v>
      </c>
      <c r="AL20" s="80"/>
      <c r="AM20" s="81"/>
      <c r="AN20" s="81"/>
      <c r="AO20" s="82"/>
      <c r="AP20" s="81"/>
      <c r="AQ20" s="81"/>
      <c r="AR20" s="81"/>
      <c r="AS20" s="81"/>
      <c r="AT20" s="81"/>
      <c r="AU20" s="81"/>
      <c r="AV20" s="81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</row>
    <row r="21" ht="16" customHeight="1">
      <c r="A21" t="s" s="8">
        <v>22</v>
      </c>
      <c r="B21" s="79"/>
      <c r="C21" s="3"/>
      <c r="D21" s="3"/>
      <c r="E21" s="3"/>
      <c r="F21" s="3"/>
      <c r="G21" s="20"/>
      <c r="H21" s="53"/>
      <c r="I21" s="4">
        <v>1</v>
      </c>
      <c r="J21" s="4">
        <v>10</v>
      </c>
      <c r="K21" s="4">
        <v>11</v>
      </c>
      <c r="L21" s="54">
        <v>7</v>
      </c>
      <c r="M21" s="24">
        <v>29</v>
      </c>
      <c r="N21" s="53"/>
      <c r="O21" s="4"/>
      <c r="P21" s="4"/>
      <c r="Q21" s="4">
        <v>4</v>
      </c>
      <c r="R21" s="54"/>
      <c r="S21" s="24">
        <v>4</v>
      </c>
      <c r="T21" s="53"/>
      <c r="U21" s="4"/>
      <c r="V21" s="4">
        <v>1</v>
      </c>
      <c r="W21" s="4">
        <v>4</v>
      </c>
      <c r="X21" s="54">
        <v>2</v>
      </c>
      <c r="Y21" s="24">
        <v>7</v>
      </c>
      <c r="Z21" s="53"/>
      <c r="AA21" s="4">
        <v>1</v>
      </c>
      <c r="AB21" s="4">
        <v>2</v>
      </c>
      <c r="AC21" s="4">
        <v>5</v>
      </c>
      <c r="AD21" s="54">
        <v>2</v>
      </c>
      <c r="AE21" s="24">
        <f>SUM(Z21:AD21)</f>
        <v>10</v>
      </c>
      <c r="AF21" s="53"/>
      <c r="AG21" s="4"/>
      <c r="AH21" s="4">
        <v>8</v>
      </c>
      <c r="AI21" s="4">
        <v>1</v>
      </c>
      <c r="AJ21" s="54">
        <v>5</v>
      </c>
      <c r="AK21" s="24">
        <f>SUM(AF21:AJ21)</f>
        <v>14</v>
      </c>
      <c r="AL21" s="83"/>
      <c r="AM21" s="84"/>
      <c r="AN21" s="84"/>
      <c r="AO21" s="85"/>
      <c r="AP21" s="84"/>
      <c r="AQ21" s="84"/>
      <c r="AR21" s="84"/>
      <c r="AS21" s="84"/>
      <c r="AT21" s="84"/>
      <c r="AU21" s="84"/>
      <c r="AV21" s="84"/>
      <c r="AW21" s="86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</row>
    <row r="22" ht="16" customHeight="1">
      <c r="A22" t="s" s="8">
        <v>23</v>
      </c>
      <c r="B22" s="79"/>
      <c r="C22" s="4"/>
      <c r="D22" s="3"/>
      <c r="E22" s="3"/>
      <c r="F22" s="4"/>
      <c r="G22" s="54"/>
      <c r="H22" s="53"/>
      <c r="I22" s="4">
        <v>1</v>
      </c>
      <c r="J22" s="4">
        <v>8</v>
      </c>
      <c r="K22" s="4">
        <v>12</v>
      </c>
      <c r="L22" s="54">
        <v>8</v>
      </c>
      <c r="M22" s="24">
        <v>30</v>
      </c>
      <c r="N22" s="53"/>
      <c r="O22" s="4"/>
      <c r="P22" s="4">
        <v>2</v>
      </c>
      <c r="Q22" s="4">
        <v>1</v>
      </c>
      <c r="R22" s="54">
        <v>1</v>
      </c>
      <c r="S22" s="24">
        <v>4</v>
      </c>
      <c r="T22" s="53"/>
      <c r="U22" s="4"/>
      <c r="V22" s="4">
        <v>1</v>
      </c>
      <c r="W22" s="4">
        <v>4</v>
      </c>
      <c r="X22" s="54">
        <v>2</v>
      </c>
      <c r="Y22" s="24">
        <v>7</v>
      </c>
      <c r="Z22" s="53"/>
      <c r="AA22" s="4">
        <v>1</v>
      </c>
      <c r="AB22" s="4">
        <v>2</v>
      </c>
      <c r="AC22" s="4">
        <v>4</v>
      </c>
      <c r="AD22" s="54">
        <v>2</v>
      </c>
      <c r="AE22" s="24">
        <f>SUM(Z22:AD22)</f>
        <v>9</v>
      </c>
      <c r="AF22" s="53"/>
      <c r="AG22" s="4">
        <v>1</v>
      </c>
      <c r="AH22" s="4">
        <v>5</v>
      </c>
      <c r="AI22" s="4">
        <v>3</v>
      </c>
      <c r="AJ22" s="54">
        <v>5</v>
      </c>
      <c r="AK22" s="24">
        <f>SUM(AF22:AJ22)</f>
        <v>14</v>
      </c>
      <c r="AL22" s="87"/>
      <c r="AM22" s="84"/>
      <c r="AN22" s="84"/>
      <c r="AO22" s="85"/>
      <c r="AP22" s="84"/>
      <c r="AQ22" s="84"/>
      <c r="AR22" s="84"/>
      <c r="AS22" s="84"/>
      <c r="AT22" s="84"/>
      <c r="AU22" s="84"/>
      <c r="AV22" s="84"/>
      <c r="AW22" s="86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</row>
    <row r="23" ht="16" customHeight="1">
      <c r="A23" t="s" s="8">
        <v>24</v>
      </c>
      <c r="B23" s="88"/>
      <c r="C23" s="3"/>
      <c r="D23" s="3"/>
      <c r="E23" s="3"/>
      <c r="F23" s="3"/>
      <c r="G23" s="20"/>
      <c r="H23" s="53"/>
      <c r="I23" s="4">
        <v>1</v>
      </c>
      <c r="J23" s="4">
        <v>5</v>
      </c>
      <c r="K23" s="4">
        <v>10</v>
      </c>
      <c r="L23" s="54">
        <v>14</v>
      </c>
      <c r="M23" s="24">
        <v>30</v>
      </c>
      <c r="N23" s="53"/>
      <c r="O23" s="4"/>
      <c r="P23" s="4">
        <v>1</v>
      </c>
      <c r="Q23" s="4">
        <v>2</v>
      </c>
      <c r="R23" s="54">
        <v>1</v>
      </c>
      <c r="S23" s="24">
        <v>4</v>
      </c>
      <c r="T23" s="53"/>
      <c r="U23" s="4"/>
      <c r="V23" s="4">
        <v>1</v>
      </c>
      <c r="W23" s="4">
        <v>2</v>
      </c>
      <c r="X23" s="54">
        <v>4</v>
      </c>
      <c r="Y23" s="24">
        <v>7</v>
      </c>
      <c r="Z23" s="53"/>
      <c r="AA23" s="4"/>
      <c r="AB23" s="4">
        <v>2</v>
      </c>
      <c r="AC23" s="4">
        <v>2</v>
      </c>
      <c r="AD23" s="54">
        <v>5</v>
      </c>
      <c r="AE23" s="24">
        <f>SUM(Z23:AD23)</f>
        <v>9</v>
      </c>
      <c r="AF23" s="53"/>
      <c r="AG23" s="4">
        <v>1</v>
      </c>
      <c r="AH23" s="4">
        <v>4</v>
      </c>
      <c r="AI23" s="4">
        <v>3</v>
      </c>
      <c r="AJ23" s="54">
        <v>6</v>
      </c>
      <c r="AK23" s="24">
        <f>SUM(AF23:AJ23)</f>
        <v>14</v>
      </c>
      <c r="AL23" s="87"/>
      <c r="AM23" s="84"/>
      <c r="AN23" s="84"/>
      <c r="AO23" s="89"/>
      <c r="AP23" s="84"/>
      <c r="AQ23" s="84"/>
      <c r="AR23" s="84"/>
      <c r="AS23" s="84"/>
      <c r="AT23" s="84"/>
      <c r="AU23" s="84"/>
      <c r="AV23" s="84"/>
      <c r="AW23" s="86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</row>
    <row r="24" ht="16" customHeight="1">
      <c r="A24" t="s" s="8">
        <v>25</v>
      </c>
      <c r="B24" s="88"/>
      <c r="C24" s="4"/>
      <c r="D24" s="3"/>
      <c r="E24" s="3"/>
      <c r="F24" s="4"/>
      <c r="G24" s="54"/>
      <c r="H24" s="53"/>
      <c r="I24" s="4"/>
      <c r="J24" s="4">
        <v>11</v>
      </c>
      <c r="K24" s="4">
        <v>11</v>
      </c>
      <c r="L24" s="54">
        <v>9</v>
      </c>
      <c r="M24" s="24">
        <v>31</v>
      </c>
      <c r="N24" s="53"/>
      <c r="O24" s="4"/>
      <c r="P24" s="4">
        <v>2</v>
      </c>
      <c r="Q24" s="4">
        <v>2</v>
      </c>
      <c r="R24" s="54"/>
      <c r="S24" s="24">
        <v>4</v>
      </c>
      <c r="T24" s="53"/>
      <c r="U24" s="4"/>
      <c r="V24" s="4">
        <v>1</v>
      </c>
      <c r="W24" s="4">
        <v>4</v>
      </c>
      <c r="X24" s="54">
        <v>2</v>
      </c>
      <c r="Y24" s="24">
        <v>7</v>
      </c>
      <c r="Z24" s="53"/>
      <c r="AA24" s="4"/>
      <c r="AB24" s="4">
        <v>2</v>
      </c>
      <c r="AC24" s="4"/>
      <c r="AD24" s="54">
        <v>4</v>
      </c>
      <c r="AE24" s="24">
        <f>SUM(Z24:AD24)</f>
        <v>6</v>
      </c>
      <c r="AF24" s="53"/>
      <c r="AG24" s="4"/>
      <c r="AH24" s="4">
        <v>6</v>
      </c>
      <c r="AI24" s="4">
        <v>4</v>
      </c>
      <c r="AJ24" s="54">
        <v>4</v>
      </c>
      <c r="AK24" s="24">
        <f>SUM(AF24:AJ24)</f>
        <v>14</v>
      </c>
      <c r="AL24" s="87"/>
      <c r="AM24" s="84"/>
      <c r="AN24" s="84"/>
      <c r="AO24" s="89"/>
      <c r="AP24" s="84"/>
      <c r="AQ24" s="84"/>
      <c r="AR24" s="84"/>
      <c r="AS24" s="84"/>
      <c r="AT24" s="84"/>
      <c r="AU24" s="84"/>
      <c r="AV24" s="84"/>
      <c r="AW24" s="86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</row>
    <row r="25" ht="15" customHeight="1">
      <c r="A25" t="s" s="11">
        <v>26</v>
      </c>
      <c r="B25" s="90"/>
      <c r="C25" s="55"/>
      <c r="D25" s="3"/>
      <c r="E25" s="3"/>
      <c r="F25" s="55"/>
      <c r="G25" s="56"/>
      <c r="H25" s="57">
        <v>3</v>
      </c>
      <c r="I25" s="55">
        <v>5</v>
      </c>
      <c r="J25" s="55">
        <v>8</v>
      </c>
      <c r="K25" s="55">
        <v>9</v>
      </c>
      <c r="L25" s="56">
        <v>5</v>
      </c>
      <c r="M25" s="24">
        <v>30</v>
      </c>
      <c r="N25" s="57"/>
      <c r="O25" s="55"/>
      <c r="P25" s="55">
        <v>1</v>
      </c>
      <c r="Q25" s="55"/>
      <c r="R25" s="56">
        <v>3</v>
      </c>
      <c r="S25" s="24">
        <v>4</v>
      </c>
      <c r="T25" s="57">
        <v>1</v>
      </c>
      <c r="U25" s="55">
        <v>1</v>
      </c>
      <c r="V25" s="55">
        <v>2</v>
      </c>
      <c r="W25" s="55">
        <v>3</v>
      </c>
      <c r="X25" s="56"/>
      <c r="Y25" s="24">
        <v>7</v>
      </c>
      <c r="Z25" s="57">
        <v>1</v>
      </c>
      <c r="AA25" s="55">
        <v>2</v>
      </c>
      <c r="AB25" s="55">
        <v>2</v>
      </c>
      <c r="AC25" s="55">
        <v>4</v>
      </c>
      <c r="AD25" s="56"/>
      <c r="AE25" s="24">
        <f>SUM(Z25:AD25)</f>
        <v>9</v>
      </c>
      <c r="AF25" s="57">
        <v>1</v>
      </c>
      <c r="AG25" s="55">
        <v>2</v>
      </c>
      <c r="AH25" s="55">
        <v>6</v>
      </c>
      <c r="AI25" s="55">
        <v>3</v>
      </c>
      <c r="AJ25" s="56">
        <v>2</v>
      </c>
      <c r="AK25" s="24">
        <f>SUM(AF25:AJ25)</f>
        <v>14</v>
      </c>
      <c r="AL25" s="87"/>
      <c r="AM25" s="84"/>
      <c r="AN25" s="84"/>
      <c r="AO25" s="91"/>
      <c r="AP25" s="84"/>
      <c r="AQ25" s="84"/>
      <c r="AR25" s="84"/>
      <c r="AS25" s="84"/>
      <c r="AT25" s="84"/>
      <c r="AU25" s="84"/>
      <c r="AV25" s="84"/>
      <c r="AW25" s="86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</row>
    <row r="26" ht="15" customHeight="1">
      <c r="A26" s="19"/>
      <c r="B26" s="19"/>
      <c r="C26" s="92"/>
      <c r="D26" s="93"/>
      <c r="E26" s="93"/>
      <c r="F26" s="92"/>
      <c r="G26" t="s" s="94">
        <v>16</v>
      </c>
      <c r="H26" s="49">
        <v>3</v>
      </c>
      <c r="I26" s="49">
        <f>SUM(I18:I25)</f>
        <v>10</v>
      </c>
      <c r="J26" s="49">
        <f>SUM(J18:J25)</f>
        <v>53</v>
      </c>
      <c r="K26" s="49">
        <f>SUM(K18:K25)</f>
        <v>90</v>
      </c>
      <c r="L26" s="49">
        <f>SUM(L18:L25)</f>
        <v>85</v>
      </c>
      <c r="M26" s="54">
        <f>SUM(M18:M25)</f>
        <v>243</v>
      </c>
      <c r="N26" s="26">
        <f>SUM(N18:N25)</f>
        <v>0</v>
      </c>
      <c r="O26" s="26">
        <f>SUM(O18:O25)</f>
        <v>1</v>
      </c>
      <c r="P26" s="26">
        <f>SUM(P18:P25)</f>
        <v>6</v>
      </c>
      <c r="Q26" s="26">
        <f>SUM(Q18:Q25)</f>
        <v>13</v>
      </c>
      <c r="R26" s="48">
        <f>SUM(R18:R25)</f>
        <v>12</v>
      </c>
      <c r="S26" s="54">
        <f>SUM(S18:S25)</f>
        <v>32</v>
      </c>
      <c r="T26" s="26">
        <f>SUM(T18:T25)</f>
        <v>1</v>
      </c>
      <c r="U26" s="26">
        <f>SUM(U18:U25)</f>
        <v>1</v>
      </c>
      <c r="V26" s="26">
        <f>SUM(V18:V25)</f>
        <v>16</v>
      </c>
      <c r="W26" s="26">
        <f>SUM(W18:W25)</f>
        <v>22</v>
      </c>
      <c r="X26" s="48">
        <f>SUM(X18:X25)</f>
        <v>16</v>
      </c>
      <c r="Y26" s="54">
        <f>SUM(Y18:Y25)</f>
        <v>56</v>
      </c>
      <c r="Z26" s="26">
        <f>SUM(Z18:Z25)</f>
        <v>1</v>
      </c>
      <c r="AA26" s="26">
        <f>SUM(AA18:AA25)</f>
        <v>5</v>
      </c>
      <c r="AB26" s="26">
        <f>SUM(AB18:AB25)</f>
        <v>10</v>
      </c>
      <c r="AC26" s="26">
        <f>SUM(AC18:AC25)</f>
        <v>28</v>
      </c>
      <c r="AD26" s="48">
        <f>SUM(AD18:AD25)</f>
        <v>23</v>
      </c>
      <c r="AE26" s="54">
        <f>SUM(AE18:AE25)</f>
        <v>67</v>
      </c>
      <c r="AF26" s="26">
        <f>SUM(AF18:AF25)</f>
        <v>1</v>
      </c>
      <c r="AG26" s="26">
        <f>SUM(AG18:AG25)</f>
        <v>5</v>
      </c>
      <c r="AH26" s="26">
        <f>SUM(AH18:AH25)</f>
        <v>35</v>
      </c>
      <c r="AI26" s="26">
        <f>SUM(AI18:AI25)</f>
        <v>27</v>
      </c>
      <c r="AJ26" s="26">
        <f>SUM(AJ18:AJ25)</f>
        <v>44</v>
      </c>
      <c r="AK26" s="24">
        <f>SUM(AK18:AK25)</f>
        <v>112</v>
      </c>
      <c r="AL26" s="87"/>
      <c r="AM26" s="84"/>
      <c r="AN26" s="95"/>
      <c r="AO26" s="95"/>
      <c r="AP26" s="95"/>
      <c r="AQ26" s="95"/>
      <c r="AR26" s="84"/>
      <c r="AS26" s="84"/>
      <c r="AT26" s="84"/>
      <c r="AU26" s="84"/>
      <c r="AV26" s="84"/>
      <c r="AW26" s="86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</row>
    <row r="27" ht="15" customHeight="1">
      <c r="A27" s="3"/>
      <c r="B27" s="3"/>
      <c r="C27" s="3"/>
      <c r="D27" s="3"/>
      <c r="E27" s="3"/>
      <c r="F27" s="3"/>
      <c r="G27" t="s" s="59">
        <v>17</v>
      </c>
      <c r="H27" s="64">
        <f>H26/M26</f>
        <v>0.01234567901234568</v>
      </c>
      <c r="I27" s="64">
        <f>I26/M26</f>
        <v>0.0411522633744856</v>
      </c>
      <c r="J27" s="64">
        <f>J26/M26</f>
        <v>0.2181069958847737</v>
      </c>
      <c r="K27" s="64">
        <f>K26/M26</f>
        <v>0.3703703703703703</v>
      </c>
      <c r="L27" s="60">
        <f>L26/224</f>
        <v>0.3794642857142857</v>
      </c>
      <c r="M27" s="20"/>
      <c r="N27" s="64">
        <f>N26/S26</f>
        <v>0</v>
      </c>
      <c r="O27" s="64">
        <f>O26/32</f>
        <v>0.03125</v>
      </c>
      <c r="P27" s="64">
        <f>P26/32</f>
        <v>0.1875</v>
      </c>
      <c r="Q27" s="64">
        <f>Q26/32</f>
        <v>0.40625</v>
      </c>
      <c r="R27" s="60">
        <f>R26/32</f>
        <v>0.375</v>
      </c>
      <c r="S27" s="20"/>
      <c r="T27" s="64">
        <f>T26/56</f>
        <v>0.01785714285714286</v>
      </c>
      <c r="U27" s="64">
        <f>U26/56</f>
        <v>0.01785714285714286</v>
      </c>
      <c r="V27" s="64">
        <f>V26/56</f>
        <v>0.2857142857142857</v>
      </c>
      <c r="W27" s="64">
        <f>W26/56</f>
        <v>0.3928571428571428</v>
      </c>
      <c r="X27" s="60">
        <f>X26/56</f>
        <v>0.2857142857142857</v>
      </c>
      <c r="Y27" s="20"/>
      <c r="Z27" s="64">
        <f>Z26/67</f>
        <v>0.01492537313432836</v>
      </c>
      <c r="AA27" s="64">
        <f>AA26/67</f>
        <v>0.07462686567164178</v>
      </c>
      <c r="AB27" s="64">
        <f>AB26/67</f>
        <v>0.1492537313432836</v>
      </c>
      <c r="AC27" s="64">
        <f>AC26/67</f>
        <v>0.417910447761194</v>
      </c>
      <c r="AD27" s="60">
        <f>AD26/67</f>
        <v>0.3432835820895522</v>
      </c>
      <c r="AE27" s="20"/>
      <c r="AF27" s="64">
        <f>AF26/AK26</f>
        <v>0.008928571428571428</v>
      </c>
      <c r="AG27" s="64">
        <f>AG26/112</f>
        <v>0.04464285714285714</v>
      </c>
      <c r="AH27" s="64">
        <f>AH26/112</f>
        <v>0.3125</v>
      </c>
      <c r="AI27" s="64">
        <f>AI26/112</f>
        <v>0.2410714285714286</v>
      </c>
      <c r="AJ27" s="64">
        <f>AJ26/112</f>
        <v>0.3928571428571428</v>
      </c>
      <c r="AK27" s="24"/>
      <c r="AL27" s="87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6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</row>
    <row r="28" ht="15" customHeight="1">
      <c r="A28" s="3"/>
      <c r="B28" s="3"/>
      <c r="C28" s="3"/>
      <c r="D28" s="3"/>
      <c r="E28" s="3"/>
      <c r="F28" s="3"/>
      <c r="G28" s="65"/>
      <c r="H28" s="96">
        <f>SUM(H27:I27)</f>
        <v>0.05349794238683128</v>
      </c>
      <c r="I28" s="97"/>
      <c r="J28" s="98"/>
      <c r="K28" s="99"/>
      <c r="L28" s="96">
        <f>K27+L27</f>
        <v>0.749834656084656</v>
      </c>
      <c r="M28" s="69"/>
      <c r="N28" s="100">
        <f>SUM(N27:O27)</f>
        <v>0.03125</v>
      </c>
      <c r="O28" s="97"/>
      <c r="P28" s="98"/>
      <c r="Q28" s="99"/>
      <c r="R28" s="100">
        <f>SUM(Q27:R27)</f>
        <v>0.78125</v>
      </c>
      <c r="S28" s="69"/>
      <c r="T28" s="100">
        <f>SUM(T27:U27)</f>
        <v>0.03571428571428571</v>
      </c>
      <c r="U28" s="97"/>
      <c r="V28" s="98"/>
      <c r="W28" s="99"/>
      <c r="X28" s="100">
        <f>SUM(W27:X27)</f>
        <v>0.6785714285714286</v>
      </c>
      <c r="Y28" s="69"/>
      <c r="Z28" s="100">
        <f>SUM(Z27:AA27)</f>
        <v>0.08955223880597014</v>
      </c>
      <c r="AA28" s="97"/>
      <c r="AB28" s="98"/>
      <c r="AC28" s="99"/>
      <c r="AD28" s="100">
        <f>SUM(AC27:AD27)</f>
        <v>0.7611940298507462</v>
      </c>
      <c r="AE28" s="69"/>
      <c r="AF28" s="100">
        <f>SUM(AF27:AG27)</f>
        <v>0.05357142857142858</v>
      </c>
      <c r="AG28" s="97"/>
      <c r="AH28" s="98"/>
      <c r="AI28" s="99"/>
      <c r="AJ28" s="101">
        <f>SUM(AI27:AJ27)</f>
        <v>0.6339285714285714</v>
      </c>
      <c r="AK28" s="24"/>
      <c r="AL28" s="87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6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</row>
    <row r="29" ht="15" customHeight="1">
      <c r="A29" t="s" s="102">
        <v>12</v>
      </c>
      <c r="B29" s="103"/>
      <c r="C29" s="103"/>
      <c r="D29" s="103"/>
      <c r="E29" s="103"/>
      <c r="F29" s="103"/>
      <c r="G29" t="s" s="104">
        <v>27</v>
      </c>
      <c r="H29" s="105">
        <f>H11+H16+H27/3</f>
        <v>0.01486791450949157</v>
      </c>
      <c r="I29" s="106"/>
      <c r="J29" s="106"/>
      <c r="K29" s="106"/>
      <c r="L29" s="107">
        <v>0.82</v>
      </c>
      <c r="M29" s="108"/>
      <c r="N29" s="109">
        <f>N11+N16+N28</f>
        <v>0.03125</v>
      </c>
      <c r="O29" s="110"/>
      <c r="P29" s="110"/>
      <c r="Q29" s="110"/>
      <c r="R29" s="111">
        <v>0.79</v>
      </c>
      <c r="S29" s="34"/>
      <c r="T29" s="109">
        <f>H29</f>
        <v>0.01486791450949157</v>
      </c>
      <c r="U29" s="110"/>
      <c r="V29" s="110"/>
      <c r="W29" s="110"/>
      <c r="X29" s="112">
        <v>80</v>
      </c>
      <c r="Y29" s="34"/>
      <c r="Z29" s="113">
        <v>3</v>
      </c>
      <c r="AA29" s="110"/>
      <c r="AB29" s="110"/>
      <c r="AC29" s="110"/>
      <c r="AD29" s="112">
        <v>84</v>
      </c>
      <c r="AE29" s="34"/>
      <c r="AF29" s="113">
        <v>3</v>
      </c>
      <c r="AG29" s="110"/>
      <c r="AH29" s="110"/>
      <c r="AI29" s="110"/>
      <c r="AJ29" s="112">
        <v>78</v>
      </c>
      <c r="AK29" s="34"/>
      <c r="AL29" s="114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6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</row>
    <row r="30" ht="15" customHeight="1">
      <c r="A30" s="118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20"/>
      <c r="M30" s="121"/>
      <c r="N30" s="119"/>
      <c r="O30" s="119"/>
      <c r="P30" s="119"/>
      <c r="Q30" s="119"/>
      <c r="R30" s="119"/>
      <c r="S30" s="122"/>
      <c r="T30" s="119"/>
      <c r="U30" s="119"/>
      <c r="V30" s="119"/>
      <c r="W30" s="119"/>
      <c r="X30" s="119"/>
      <c r="Y30" s="122"/>
      <c r="Z30" s="119"/>
      <c r="AA30" s="119"/>
      <c r="AB30" s="119"/>
      <c r="AC30" s="119"/>
      <c r="AD30" s="119"/>
      <c r="AE30" s="122"/>
      <c r="AF30" s="119"/>
      <c r="AG30" s="119"/>
      <c r="AH30" s="119"/>
      <c r="AI30" s="119"/>
      <c r="AJ30" s="120"/>
      <c r="AK30" s="47"/>
      <c r="AL30" s="123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  <c r="BM30" s="125"/>
      <c r="BN30" s="125"/>
      <c r="BO30" s="125"/>
      <c r="BP30" s="126"/>
    </row>
    <row r="31" ht="15" customHeight="1">
      <c r="A31" s="127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9"/>
      <c r="M31" s="130"/>
      <c r="N31" s="128"/>
      <c r="O31" s="128"/>
      <c r="P31" s="128"/>
      <c r="Q31" s="128"/>
      <c r="R31" s="128"/>
      <c r="S31" s="131"/>
      <c r="T31" s="128"/>
      <c r="U31" s="128"/>
      <c r="V31" s="128"/>
      <c r="W31" s="128"/>
      <c r="X31" s="128"/>
      <c r="Y31" s="131"/>
      <c r="Z31" s="128"/>
      <c r="AA31" s="128"/>
      <c r="AB31" s="128"/>
      <c r="AC31" s="128"/>
      <c r="AD31" s="128"/>
      <c r="AE31" s="131"/>
      <c r="AF31" s="132"/>
      <c r="AG31" s="132"/>
      <c r="AH31" s="132"/>
      <c r="AI31" s="132"/>
      <c r="AJ31" s="133"/>
      <c r="AK31" s="24"/>
      <c r="AL31" s="87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4"/>
    </row>
    <row r="32" ht="15" customHeight="1">
      <c r="A32" t="s" s="135">
        <v>28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7"/>
      <c r="M32" s="138"/>
      <c r="N32" s="136"/>
      <c r="O32" s="136"/>
      <c r="P32" s="136"/>
      <c r="Q32" s="136"/>
      <c r="R32" s="136"/>
      <c r="S32" s="117"/>
      <c r="T32" s="139"/>
      <c r="U32" s="136"/>
      <c r="V32" s="136"/>
      <c r="W32" s="139">
        <f>X32/3</f>
        <v>0</v>
      </c>
      <c r="X32" s="139"/>
      <c r="Y32" s="117"/>
      <c r="Z32" s="136"/>
      <c r="AA32" s="136"/>
      <c r="AB32" s="136"/>
      <c r="AC32" s="136"/>
      <c r="AD32" s="139"/>
      <c r="AE32" s="117"/>
      <c r="AF32" s="136"/>
      <c r="AG32" s="136"/>
      <c r="AH32" s="136"/>
      <c r="AI32" s="136"/>
      <c r="AJ32" s="140"/>
      <c r="AK32" s="34"/>
      <c r="AL32" s="141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42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  <c r="BM32" s="143"/>
      <c r="BN32" s="143"/>
      <c r="BO32" s="143"/>
      <c r="BP32" s="143"/>
    </row>
    <row r="33" ht="15.5" customHeight="1">
      <c r="A33" t="s" s="41">
        <v>29</v>
      </c>
      <c r="B33" s="42"/>
      <c r="C33" s="42"/>
      <c r="D33" s="42"/>
      <c r="E33" s="42"/>
      <c r="F33" s="42"/>
      <c r="G33" t="s" s="144">
        <v>16</v>
      </c>
      <c r="H33" s="145">
        <v>1</v>
      </c>
      <c r="I33" s="45">
        <v>3</v>
      </c>
      <c r="J33" s="45">
        <v>10</v>
      </c>
      <c r="K33" s="45">
        <v>8</v>
      </c>
      <c r="L33" s="146">
        <v>7</v>
      </c>
      <c r="M33" s="47">
        <v>29</v>
      </c>
      <c r="N33" s="44">
        <v>1</v>
      </c>
      <c r="O33" s="45"/>
      <c r="P33" s="45"/>
      <c r="Q33" s="45">
        <v>1</v>
      </c>
      <c r="R33" s="46">
        <v>2</v>
      </c>
      <c r="S33" s="47">
        <v>4</v>
      </c>
      <c r="T33" s="44">
        <v>1</v>
      </c>
      <c r="U33" s="45"/>
      <c r="V33" s="45">
        <v>2</v>
      </c>
      <c r="W33" s="45">
        <v>1</v>
      </c>
      <c r="X33" s="46">
        <v>3</v>
      </c>
      <c r="Y33" s="47">
        <v>7</v>
      </c>
      <c r="Z33" s="44"/>
      <c r="AA33" s="45"/>
      <c r="AB33" s="45">
        <v>4</v>
      </c>
      <c r="AC33" s="45">
        <v>3</v>
      </c>
      <c r="AD33" s="46">
        <v>2</v>
      </c>
      <c r="AE33" s="47">
        <v>9</v>
      </c>
      <c r="AF33" s="44"/>
      <c r="AG33" s="45">
        <v>3</v>
      </c>
      <c r="AH33" s="45">
        <v>6</v>
      </c>
      <c r="AI33" s="45">
        <v>5</v>
      </c>
      <c r="AJ33" s="46"/>
      <c r="AK33" s="47">
        <v>14</v>
      </c>
      <c r="AL33" s="123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47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</row>
    <row r="34" ht="15" customHeight="1">
      <c r="A34" t="s" s="8">
        <v>30</v>
      </c>
      <c r="B34" s="3"/>
      <c r="C34" s="3"/>
      <c r="D34" s="3"/>
      <c r="E34" s="3"/>
      <c r="F34" s="3"/>
      <c r="G34" t="s" s="148">
        <v>17</v>
      </c>
      <c r="H34" s="149">
        <v>0.16</v>
      </c>
      <c r="I34" s="150"/>
      <c r="J34" s="13"/>
      <c r="K34" s="151"/>
      <c r="L34" s="149">
        <v>0.52</v>
      </c>
      <c r="M34" s="152"/>
      <c r="N34" s="12"/>
      <c r="O34" s="13"/>
      <c r="P34" s="13"/>
      <c r="Q34" s="13"/>
      <c r="R34" s="12"/>
      <c r="S34" s="3"/>
      <c r="T34" s="12"/>
      <c r="U34" s="13"/>
      <c r="V34" s="13"/>
      <c r="W34" s="13"/>
      <c r="X34" s="12"/>
      <c r="Y34" s="3"/>
      <c r="Z34" s="12"/>
      <c r="AA34" s="13"/>
      <c r="AB34" s="13"/>
      <c r="AC34" s="13"/>
      <c r="AD34" s="12"/>
      <c r="AE34" s="3"/>
      <c r="AF34" s="12"/>
      <c r="AG34" s="13"/>
      <c r="AH34" s="13"/>
      <c r="AI34" s="13"/>
      <c r="AJ34" s="153"/>
      <c r="AK34" s="24"/>
      <c r="AL34" s="87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6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</row>
    <row r="35" ht="15.6" customHeight="1">
      <c r="A35" t="s" s="154">
        <v>28</v>
      </c>
      <c r="B35" s="40"/>
      <c r="C35" s="40"/>
      <c r="D35" s="40"/>
      <c r="E35" s="40"/>
      <c r="F35" s="40"/>
      <c r="G35" s="155"/>
      <c r="H35" s="156">
        <f>4/25</f>
        <v>0.16</v>
      </c>
      <c r="I35" s="106"/>
      <c r="J35" s="106"/>
      <c r="K35" s="106"/>
      <c r="L35" s="157">
        <f>15/29</f>
        <v>0.5172413793103449</v>
      </c>
      <c r="M35" s="63"/>
      <c r="N35" s="158">
        <f>N33/4</f>
        <v>0.25</v>
      </c>
      <c r="O35" s="22"/>
      <c r="P35" s="22"/>
      <c r="Q35" s="22"/>
      <c r="R35" s="159">
        <f>3/4</f>
        <v>0.75</v>
      </c>
      <c r="S35" s="63"/>
      <c r="T35" s="158">
        <f>T33/7</f>
        <v>0.1428571428571428</v>
      </c>
      <c r="U35" s="22"/>
      <c r="V35" s="22"/>
      <c r="W35" s="22"/>
      <c r="X35" s="159">
        <f>4/7</f>
        <v>0.5714285714285714</v>
      </c>
      <c r="Y35" s="63"/>
      <c r="Z35" s="160">
        <v>0</v>
      </c>
      <c r="AA35" s="22"/>
      <c r="AB35" s="22"/>
      <c r="AC35" s="22"/>
      <c r="AD35" s="159">
        <f>5/9</f>
        <v>0.5555555555555556</v>
      </c>
      <c r="AE35" s="63"/>
      <c r="AF35" s="158">
        <f>3/14</f>
        <v>0.2142857142857143</v>
      </c>
      <c r="AG35" s="22"/>
      <c r="AH35" s="22"/>
      <c r="AI35" s="22"/>
      <c r="AJ35" s="159">
        <f>5/14</f>
        <v>0.3571428571428572</v>
      </c>
      <c r="AK35" s="24"/>
      <c r="AL35" s="83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16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</row>
    <row r="36" ht="15.5" customHeight="1">
      <c r="A36" s="162"/>
      <c r="B36" s="163"/>
      <c r="C36" s="163"/>
      <c r="D36" s="163"/>
      <c r="E36" s="163"/>
      <c r="F36" s="163"/>
      <c r="G36" s="164"/>
      <c r="H36" s="165"/>
      <c r="I36" s="119"/>
      <c r="J36" s="119"/>
      <c r="K36" s="119"/>
      <c r="L36" s="120"/>
      <c r="M36" s="24"/>
      <c r="N36" s="166"/>
      <c r="O36" s="167"/>
      <c r="P36" s="167"/>
      <c r="Q36" s="167"/>
      <c r="R36" s="133"/>
      <c r="S36" s="24"/>
      <c r="T36" s="166"/>
      <c r="U36" s="167"/>
      <c r="V36" s="167"/>
      <c r="W36" s="167"/>
      <c r="X36" s="133"/>
      <c r="Y36" s="24"/>
      <c r="Z36" s="166"/>
      <c r="AA36" s="167"/>
      <c r="AB36" s="167"/>
      <c r="AC36" s="167"/>
      <c r="AD36" s="133"/>
      <c r="AE36" s="24"/>
      <c r="AF36" s="166"/>
      <c r="AG36" s="167"/>
      <c r="AH36" s="167"/>
      <c r="AI36" s="167"/>
      <c r="AJ36" s="133"/>
      <c r="AK36" s="24"/>
      <c r="AL36" s="87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4"/>
    </row>
    <row r="37" ht="15" customHeight="1">
      <c r="A37" s="127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31"/>
      <c r="N37" s="128"/>
      <c r="O37" s="128"/>
      <c r="P37" s="128"/>
      <c r="Q37" s="128"/>
      <c r="R37" s="128"/>
      <c r="S37" s="131"/>
      <c r="T37" s="128"/>
      <c r="U37" s="128"/>
      <c r="V37" s="128"/>
      <c r="W37" s="128"/>
      <c r="X37" s="128"/>
      <c r="Y37" s="131"/>
      <c r="Z37" s="128"/>
      <c r="AA37" s="128"/>
      <c r="AB37" s="128"/>
      <c r="AC37" s="128"/>
      <c r="AD37" s="128"/>
      <c r="AE37" s="131"/>
      <c r="AF37" s="128"/>
      <c r="AG37" s="128"/>
      <c r="AH37" s="128"/>
      <c r="AI37" s="128"/>
      <c r="AJ37" s="129"/>
      <c r="AK37" s="24"/>
      <c r="AL37" s="87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4"/>
    </row>
    <row r="38" ht="15" customHeight="1">
      <c r="A38" t="s" s="135">
        <v>31</v>
      </c>
      <c r="B38" s="143"/>
      <c r="C38" s="143"/>
      <c r="D38" s="143"/>
      <c r="E38" s="143"/>
      <c r="F38" s="143"/>
      <c r="G38" s="143"/>
      <c r="H38" s="168"/>
      <c r="I38" s="168"/>
      <c r="J38" s="168"/>
      <c r="K38" s="168"/>
      <c r="L38" s="168"/>
      <c r="M38" s="3"/>
      <c r="N38" s="168"/>
      <c r="O38" s="168"/>
      <c r="P38" s="168"/>
      <c r="Q38" s="168"/>
      <c r="R38" s="168"/>
      <c r="S38" s="3"/>
      <c r="T38" s="168"/>
      <c r="U38" s="168"/>
      <c r="V38" s="168"/>
      <c r="W38" s="168"/>
      <c r="X38" s="168"/>
      <c r="Y38" s="3"/>
      <c r="Z38" s="168"/>
      <c r="AA38" s="168"/>
      <c r="AB38" s="168"/>
      <c r="AC38" s="168"/>
      <c r="AD38" s="168"/>
      <c r="AE38" s="3"/>
      <c r="AF38" s="168"/>
      <c r="AG38" s="168"/>
      <c r="AH38" s="168"/>
      <c r="AI38" s="168"/>
      <c r="AJ38" s="169"/>
      <c r="AK38" s="24"/>
      <c r="AL38" s="83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170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</row>
    <row r="39" ht="15.5" customHeight="1">
      <c r="A39" t="s" s="41">
        <v>32</v>
      </c>
      <c r="B39" s="42"/>
      <c r="C39" s="42"/>
      <c r="D39" s="42"/>
      <c r="E39" s="42"/>
      <c r="F39" s="42"/>
      <c r="G39" s="43"/>
      <c r="H39" s="53">
        <v>3</v>
      </c>
      <c r="I39" s="4">
        <v>2</v>
      </c>
      <c r="J39" s="4">
        <v>11</v>
      </c>
      <c r="K39" s="4">
        <v>9</v>
      </c>
      <c r="L39" s="54">
        <v>5</v>
      </c>
      <c r="M39" s="24">
        <v>30</v>
      </c>
      <c r="N39" s="53"/>
      <c r="O39" s="4"/>
      <c r="P39" s="4">
        <v>3</v>
      </c>
      <c r="Q39" s="4">
        <v>1</v>
      </c>
      <c r="R39" s="54"/>
      <c r="S39" s="24">
        <v>4</v>
      </c>
      <c r="T39" s="53">
        <v>1</v>
      </c>
      <c r="U39" s="4"/>
      <c r="V39" s="4">
        <v>2</v>
      </c>
      <c r="W39" s="4">
        <v>2</v>
      </c>
      <c r="X39" s="54">
        <v>2</v>
      </c>
      <c r="Y39" s="24">
        <v>7</v>
      </c>
      <c r="Z39" s="53"/>
      <c r="AA39" s="4"/>
      <c r="AB39" s="4">
        <v>2</v>
      </c>
      <c r="AC39" s="4">
        <v>3</v>
      </c>
      <c r="AD39" s="54">
        <v>3</v>
      </c>
      <c r="AE39" s="24">
        <f>SUM(Z39:AD39)</f>
        <v>8</v>
      </c>
      <c r="AF39" s="53">
        <v>2</v>
      </c>
      <c r="AG39" s="4">
        <v>2</v>
      </c>
      <c r="AH39" s="4">
        <v>5</v>
      </c>
      <c r="AI39" s="4">
        <v>3</v>
      </c>
      <c r="AJ39" s="54">
        <v>1</v>
      </c>
      <c r="AK39" s="24">
        <f>SUM(AF39:AJ39)</f>
        <v>13</v>
      </c>
      <c r="AL39" s="87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6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</row>
    <row r="40" ht="15" customHeight="1">
      <c r="A40" t="s" s="8">
        <v>33</v>
      </c>
      <c r="B40" s="3"/>
      <c r="C40" s="3"/>
      <c r="D40" s="3"/>
      <c r="E40" s="3"/>
      <c r="F40" s="3"/>
      <c r="G40" s="20"/>
      <c r="H40" s="53">
        <v>5</v>
      </c>
      <c r="I40" s="4">
        <v>3</v>
      </c>
      <c r="J40" s="4">
        <v>12</v>
      </c>
      <c r="K40" s="4">
        <v>6</v>
      </c>
      <c r="L40" s="54">
        <v>2</v>
      </c>
      <c r="M40" s="24">
        <v>28</v>
      </c>
      <c r="N40" s="53">
        <v>1</v>
      </c>
      <c r="O40" s="4"/>
      <c r="P40" s="4">
        <v>2</v>
      </c>
      <c r="Q40" s="4">
        <v>1</v>
      </c>
      <c r="R40" s="54"/>
      <c r="S40" s="24">
        <v>4</v>
      </c>
      <c r="T40" s="53">
        <v>1</v>
      </c>
      <c r="U40" s="4"/>
      <c r="V40" s="4">
        <v>2</v>
      </c>
      <c r="W40" s="4">
        <v>2</v>
      </c>
      <c r="X40" s="54">
        <v>2</v>
      </c>
      <c r="Y40" s="24">
        <v>7</v>
      </c>
      <c r="Z40" s="53">
        <v>1</v>
      </c>
      <c r="AA40" s="4">
        <v>1</v>
      </c>
      <c r="AB40" s="4">
        <v>3</v>
      </c>
      <c r="AC40" s="4">
        <v>2</v>
      </c>
      <c r="AD40" s="54">
        <v>1</v>
      </c>
      <c r="AE40" s="24">
        <f>SUM(Z40:AD40)</f>
        <v>8</v>
      </c>
      <c r="AF40" s="53">
        <v>3</v>
      </c>
      <c r="AG40" s="4">
        <v>1</v>
      </c>
      <c r="AH40" s="4">
        <v>7</v>
      </c>
      <c r="AI40" s="4">
        <v>1</v>
      </c>
      <c r="AJ40" s="54"/>
      <c r="AK40" s="24">
        <f>SUM(AF40:AJ40)</f>
        <v>12</v>
      </c>
      <c r="AL40" s="87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6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</row>
    <row r="41" ht="15" customHeight="1">
      <c r="A41" t="s" s="11">
        <v>34</v>
      </c>
      <c r="B41" s="3"/>
      <c r="C41" s="3"/>
      <c r="D41" s="55"/>
      <c r="E41" s="55"/>
      <c r="F41" s="55"/>
      <c r="G41" s="56"/>
      <c r="H41" s="57">
        <v>1</v>
      </c>
      <c r="I41" s="55">
        <v>3</v>
      </c>
      <c r="J41" s="55">
        <v>7</v>
      </c>
      <c r="K41" s="55">
        <v>13</v>
      </c>
      <c r="L41" s="56">
        <v>7</v>
      </c>
      <c r="M41" s="24">
        <v>28</v>
      </c>
      <c r="N41" s="57"/>
      <c r="O41" s="55"/>
      <c r="P41" s="55">
        <v>2</v>
      </c>
      <c r="Q41" s="55">
        <v>2</v>
      </c>
      <c r="R41" s="56"/>
      <c r="S41" s="24">
        <v>4</v>
      </c>
      <c r="T41" s="57">
        <v>1</v>
      </c>
      <c r="U41" s="55"/>
      <c r="V41" s="55">
        <v>2</v>
      </c>
      <c r="W41" s="55">
        <v>1</v>
      </c>
      <c r="X41" s="56">
        <v>3</v>
      </c>
      <c r="Y41" s="24">
        <v>7</v>
      </c>
      <c r="Z41" s="57"/>
      <c r="AA41" s="55"/>
      <c r="AB41" s="55"/>
      <c r="AC41" s="55">
        <v>6</v>
      </c>
      <c r="AD41" s="56">
        <v>2</v>
      </c>
      <c r="AE41" s="24">
        <f>SUM(Z41:AD41)</f>
        <v>8</v>
      </c>
      <c r="AF41" s="57"/>
      <c r="AG41" s="55">
        <v>3</v>
      </c>
      <c r="AH41" s="55">
        <v>4</v>
      </c>
      <c r="AI41" s="55">
        <v>2</v>
      </c>
      <c r="AJ41" s="56">
        <v>2</v>
      </c>
      <c r="AK41" s="24">
        <f>SUM(AF41:AJ41)</f>
        <v>11</v>
      </c>
      <c r="AL41" s="87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6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</row>
    <row r="42" ht="15" customHeight="1">
      <c r="A42" s="19"/>
      <c r="B42" s="3"/>
      <c r="C42" s="3"/>
      <c r="D42" s="19"/>
      <c r="E42" s="19"/>
      <c r="F42" s="19"/>
      <c r="G42" t="s" s="58">
        <v>16</v>
      </c>
      <c r="H42" s="172">
        <f>SUM(H39:H41)</f>
        <v>9</v>
      </c>
      <c r="I42" s="173">
        <f>SUM(I39:I41)</f>
        <v>8</v>
      </c>
      <c r="J42" s="173">
        <f>SUM(J39:J41)</f>
        <v>30</v>
      </c>
      <c r="K42" s="173">
        <f>SUM(K39:K41)</f>
        <v>28</v>
      </c>
      <c r="L42" s="174">
        <f>SUM(L39:L41)</f>
        <v>14</v>
      </c>
      <c r="M42" s="24">
        <f>SUM(M39:M41)</f>
        <v>86</v>
      </c>
      <c r="N42" s="26">
        <f>SUM(N39:N41)</f>
        <v>1</v>
      </c>
      <c r="O42" s="26">
        <f>SUM(O39:O41)</f>
        <v>0</v>
      </c>
      <c r="P42" s="26">
        <f>SUM(P39:P41)</f>
        <v>7</v>
      </c>
      <c r="Q42" s="26">
        <f>SUM(Q39:Q41)</f>
        <v>4</v>
      </c>
      <c r="R42" s="48">
        <f>SUM(R39:R41)</f>
        <v>0</v>
      </c>
      <c r="S42" s="54">
        <f>SUM(S39:S41)</f>
        <v>12</v>
      </c>
      <c r="T42" s="26">
        <f>SUM(T39:T41)</f>
        <v>3</v>
      </c>
      <c r="U42" s="26">
        <f>SUM(U39:U41)</f>
        <v>0</v>
      </c>
      <c r="V42" s="26">
        <f>SUM(V39:V41)</f>
        <v>6</v>
      </c>
      <c r="W42" s="26">
        <f>SUM(W39:W41)</f>
        <v>5</v>
      </c>
      <c r="X42" s="26">
        <f>SUM(X39:X41)</f>
        <v>7</v>
      </c>
      <c r="Y42" s="24">
        <f>SUM(Y39:Y41)</f>
        <v>21</v>
      </c>
      <c r="Z42" s="26">
        <f>SUM(Z39:Z41)</f>
        <v>1</v>
      </c>
      <c r="AA42" s="26">
        <f>SUM(AA39:AA41)</f>
        <v>1</v>
      </c>
      <c r="AB42" s="26">
        <f>SUM(AB39:AB41)</f>
        <v>5</v>
      </c>
      <c r="AC42" s="26">
        <f>SUM(AC39:AC41)</f>
        <v>11</v>
      </c>
      <c r="AD42" s="26">
        <f>SUM(AD39:AD41)</f>
        <v>6</v>
      </c>
      <c r="AE42" s="24">
        <f>SUM(AE39:AE41)</f>
        <v>24</v>
      </c>
      <c r="AF42" s="26">
        <f>SUM(AF39:AF41)</f>
        <v>5</v>
      </c>
      <c r="AG42" s="26">
        <f>SUM(AG39:AG41)</f>
        <v>6</v>
      </c>
      <c r="AH42" s="26">
        <f>SUM(AH39:AH41)</f>
        <v>16</v>
      </c>
      <c r="AI42" s="26">
        <f>SUM(AI39:AI41)</f>
        <v>6</v>
      </c>
      <c r="AJ42" s="26">
        <f>SUM(AJ39:AJ41)</f>
        <v>3</v>
      </c>
      <c r="AK42" s="24">
        <f>SUM(AK39:AK41)</f>
        <v>36</v>
      </c>
      <c r="AL42" s="87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6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</row>
    <row r="43" ht="15" customHeight="1">
      <c r="A43" s="3"/>
      <c r="B43" s="3"/>
      <c r="C43" s="3"/>
      <c r="D43" s="3"/>
      <c r="E43" s="3"/>
      <c r="F43" s="3"/>
      <c r="G43" t="s" s="59">
        <v>17</v>
      </c>
      <c r="H43" s="175">
        <f>H42/86</f>
        <v>0.1046511627906977</v>
      </c>
      <c r="I43" s="175">
        <f>I42/86</f>
        <v>0.09302325581395349</v>
      </c>
      <c r="J43" s="175">
        <f>J42/86</f>
        <v>0.3488372093023256</v>
      </c>
      <c r="K43" s="175">
        <f>K42/86</f>
        <v>0.3255813953488372</v>
      </c>
      <c r="L43" s="176">
        <f>L42/86</f>
        <v>0.1627906976744186</v>
      </c>
      <c r="M43" s="177"/>
      <c r="N43" s="62">
        <f>N42/12</f>
        <v>0.08333333333333333</v>
      </c>
      <c r="O43" s="64">
        <f>O42/12</f>
        <v>0</v>
      </c>
      <c r="P43" s="64">
        <f>P42/12</f>
        <v>0.5833333333333334</v>
      </c>
      <c r="Q43" s="64">
        <f>Q42/12</f>
        <v>0.3333333333333333</v>
      </c>
      <c r="R43" s="60">
        <f>R42/12</f>
        <v>0</v>
      </c>
      <c r="S43" s="20"/>
      <c r="T43" s="64">
        <f>T42/21</f>
        <v>0.1428571428571428</v>
      </c>
      <c r="U43" s="64">
        <f>U42/21</f>
        <v>0</v>
      </c>
      <c r="V43" s="64">
        <f>V42/21</f>
        <v>0.2857142857142857</v>
      </c>
      <c r="W43" s="64">
        <f>W42/21</f>
        <v>0.2380952380952381</v>
      </c>
      <c r="X43" s="60">
        <f>X42/21</f>
        <v>0.3333333333333333</v>
      </c>
      <c r="Y43" s="20"/>
      <c r="Z43" s="64">
        <f>Z42/24</f>
        <v>0.04166666666666666</v>
      </c>
      <c r="AA43" s="64">
        <f>AA42/24</f>
        <v>0.04166666666666666</v>
      </c>
      <c r="AB43" s="64">
        <f>AB42/24</f>
        <v>0.2083333333333333</v>
      </c>
      <c r="AC43" s="64">
        <f>AC42/24</f>
        <v>0.4583333333333333</v>
      </c>
      <c r="AD43" s="60">
        <f>AD42/24</f>
        <v>0.25</v>
      </c>
      <c r="AE43" s="20"/>
      <c r="AF43" s="64">
        <f>AF42/36</f>
        <v>0.1388888888888889</v>
      </c>
      <c r="AG43" s="64">
        <f>AG42/36</f>
        <v>0.1666666666666667</v>
      </c>
      <c r="AH43" s="64">
        <f>AH42/36</f>
        <v>0.4444444444444444</v>
      </c>
      <c r="AI43" s="64">
        <f>AI42/36</f>
        <v>0.1666666666666667</v>
      </c>
      <c r="AJ43" s="64">
        <f>AJ42/36</f>
        <v>0.08333333333333333</v>
      </c>
      <c r="AK43" s="24"/>
      <c r="AL43" s="87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6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</row>
    <row r="44" ht="15" customHeight="1">
      <c r="A44" s="3"/>
      <c r="B44" s="3"/>
      <c r="C44" s="3"/>
      <c r="D44" s="3"/>
      <c r="E44" s="3"/>
      <c r="F44" s="3"/>
      <c r="G44" s="65"/>
      <c r="H44" s="66">
        <f>17/M42</f>
        <v>0.1976744186046512</v>
      </c>
      <c r="I44" s="178"/>
      <c r="J44" s="19"/>
      <c r="K44" s="65"/>
      <c r="L44" s="66">
        <f>42/86</f>
        <v>0.4883720930232558</v>
      </c>
      <c r="M44" s="69"/>
      <c r="N44" s="66">
        <f>SUM(N43:O43)</f>
        <v>0.08333333333333333</v>
      </c>
      <c r="O44" s="67"/>
      <c r="P44" s="49"/>
      <c r="Q44" s="68"/>
      <c r="R44" s="66">
        <f>SUM(Q43:R43)</f>
        <v>0.3333333333333333</v>
      </c>
      <c r="S44" s="69"/>
      <c r="T44" s="66">
        <f>SUM(T43:U43)</f>
        <v>0.1428571428571428</v>
      </c>
      <c r="U44" s="67"/>
      <c r="V44" s="49"/>
      <c r="W44" s="68"/>
      <c r="X44" s="66">
        <f>SUM(W43:X43)</f>
        <v>0.5714285714285714</v>
      </c>
      <c r="Y44" s="69"/>
      <c r="Z44" s="66">
        <f>SUM(Z43:AA43)</f>
        <v>0.08333333333333333</v>
      </c>
      <c r="AA44" s="67"/>
      <c r="AB44" s="49"/>
      <c r="AC44" s="68"/>
      <c r="AD44" s="66">
        <f>SUM(AC43:AD43)</f>
        <v>0.7083333333333333</v>
      </c>
      <c r="AE44" s="69"/>
      <c r="AF44" s="66">
        <f>SUM(AF43:AG43)</f>
        <v>0.3055555555555556</v>
      </c>
      <c r="AG44" s="67"/>
      <c r="AH44" s="49"/>
      <c r="AI44" s="68"/>
      <c r="AJ44" s="70">
        <f>SUM(AI43:AJ43)</f>
        <v>0.25</v>
      </c>
      <c r="AK44" s="24"/>
      <c r="AL44" s="87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6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</row>
    <row r="45" ht="15" customHeight="1">
      <c r="A45" t="s" s="8">
        <v>35</v>
      </c>
      <c r="B45" s="3"/>
      <c r="C45" s="3"/>
      <c r="D45" s="3"/>
      <c r="E45" s="3"/>
      <c r="F45" s="3"/>
      <c r="G45" s="20"/>
      <c r="H45" s="71"/>
      <c r="I45" s="4">
        <v>2</v>
      </c>
      <c r="J45" s="4">
        <v>8</v>
      </c>
      <c r="K45" s="4">
        <v>8</v>
      </c>
      <c r="L45" s="72">
        <v>11</v>
      </c>
      <c r="M45" s="24">
        <v>28</v>
      </c>
      <c r="N45" s="71"/>
      <c r="O45" s="4"/>
      <c r="P45" s="4">
        <v>2</v>
      </c>
      <c r="Q45" s="4">
        <v>1</v>
      </c>
      <c r="R45" s="72">
        <v>1</v>
      </c>
      <c r="S45" s="24">
        <v>4</v>
      </c>
      <c r="T45" s="71"/>
      <c r="U45" s="4"/>
      <c r="V45" s="4">
        <v>2</v>
      </c>
      <c r="W45" s="4">
        <v>2</v>
      </c>
      <c r="X45" s="72">
        <v>3</v>
      </c>
      <c r="Y45" s="24">
        <f>SUM(T45:X45)</f>
        <v>7</v>
      </c>
      <c r="Z45" s="71"/>
      <c r="AA45" s="4"/>
      <c r="AB45" s="4">
        <v>3</v>
      </c>
      <c r="AC45" s="4">
        <v>1</v>
      </c>
      <c r="AD45" s="72">
        <v>5</v>
      </c>
      <c r="AE45" s="24">
        <f>SUM(Z45:AD45)</f>
        <v>9</v>
      </c>
      <c r="AF45" s="71"/>
      <c r="AG45" s="4">
        <v>2</v>
      </c>
      <c r="AH45" s="4">
        <v>4</v>
      </c>
      <c r="AI45" s="4">
        <v>4</v>
      </c>
      <c r="AJ45" s="72">
        <v>4</v>
      </c>
      <c r="AK45" s="24">
        <f>SUM(AF45:AJ45)</f>
        <v>14</v>
      </c>
      <c r="AL45" s="87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6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</row>
    <row r="46" ht="15" customHeight="1">
      <c r="A46" t="s" s="8">
        <v>36</v>
      </c>
      <c r="B46" s="3"/>
      <c r="C46" s="3"/>
      <c r="D46" s="3"/>
      <c r="E46" s="3"/>
      <c r="F46" s="3"/>
      <c r="G46" s="20"/>
      <c r="H46" s="53"/>
      <c r="I46" s="4"/>
      <c r="J46" s="4">
        <v>4</v>
      </c>
      <c r="K46" s="4">
        <v>14</v>
      </c>
      <c r="L46" s="54">
        <v>12</v>
      </c>
      <c r="M46" s="24">
        <v>30</v>
      </c>
      <c r="N46" s="53"/>
      <c r="O46" s="4"/>
      <c r="P46" s="4">
        <v>1</v>
      </c>
      <c r="Q46" s="4">
        <v>2</v>
      </c>
      <c r="R46" s="54">
        <v>1</v>
      </c>
      <c r="S46" s="24">
        <v>4</v>
      </c>
      <c r="T46" s="53"/>
      <c r="U46" s="4"/>
      <c r="V46" s="4">
        <v>2</v>
      </c>
      <c r="W46" s="4">
        <v>2</v>
      </c>
      <c r="X46" s="54">
        <v>3</v>
      </c>
      <c r="Y46" s="24">
        <f>SUM(T46:X46)</f>
        <v>7</v>
      </c>
      <c r="Z46" s="53"/>
      <c r="AA46" s="4"/>
      <c r="AB46" s="4"/>
      <c r="AC46" s="4">
        <v>4</v>
      </c>
      <c r="AD46" s="54">
        <v>5</v>
      </c>
      <c r="AE46" s="24">
        <f>SUM(Z46:AD46)</f>
        <v>9</v>
      </c>
      <c r="AF46" s="53"/>
      <c r="AG46" s="4"/>
      <c r="AH46" s="4">
        <v>2</v>
      </c>
      <c r="AI46" s="4">
        <v>7</v>
      </c>
      <c r="AJ46" s="54">
        <v>5</v>
      </c>
      <c r="AK46" s="24">
        <f>SUM(AF46:AJ46)</f>
        <v>14</v>
      </c>
      <c r="AL46" s="87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6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</row>
    <row r="47" ht="15" customHeight="1">
      <c r="A47" t="s" s="8">
        <v>37</v>
      </c>
      <c r="B47" s="3"/>
      <c r="C47" s="3"/>
      <c r="D47" s="3"/>
      <c r="E47" s="3"/>
      <c r="F47" s="3"/>
      <c r="G47" s="20"/>
      <c r="H47" s="53">
        <v>1</v>
      </c>
      <c r="I47" s="4">
        <v>1</v>
      </c>
      <c r="J47" s="4">
        <v>8</v>
      </c>
      <c r="K47" s="4">
        <v>10</v>
      </c>
      <c r="L47" s="54">
        <v>11</v>
      </c>
      <c r="M47" s="24">
        <v>31</v>
      </c>
      <c r="N47" s="53"/>
      <c r="O47" s="4"/>
      <c r="P47" s="4">
        <v>1</v>
      </c>
      <c r="Q47" s="4">
        <v>1</v>
      </c>
      <c r="R47" s="54">
        <v>2</v>
      </c>
      <c r="S47" s="24">
        <v>4</v>
      </c>
      <c r="T47" s="53"/>
      <c r="U47" s="4"/>
      <c r="V47" s="4">
        <v>2</v>
      </c>
      <c r="W47" s="4">
        <v>3</v>
      </c>
      <c r="X47" s="54">
        <v>2</v>
      </c>
      <c r="Y47" s="24">
        <f>SUM(T47:X47)</f>
        <v>7</v>
      </c>
      <c r="Z47" s="53"/>
      <c r="AA47" s="4"/>
      <c r="AB47" s="4">
        <v>3</v>
      </c>
      <c r="AC47" s="4">
        <v>2</v>
      </c>
      <c r="AD47" s="54">
        <v>4</v>
      </c>
      <c r="AE47" s="24">
        <f>SUM(Z47:AD47)</f>
        <v>9</v>
      </c>
      <c r="AF47" s="53"/>
      <c r="AG47" s="4">
        <v>1</v>
      </c>
      <c r="AH47" s="4">
        <v>4</v>
      </c>
      <c r="AI47" s="4">
        <v>5</v>
      </c>
      <c r="AJ47" s="54">
        <v>4</v>
      </c>
      <c r="AK47" s="24">
        <f>SUM(AF47:AJ47)</f>
        <v>14</v>
      </c>
      <c r="AL47" s="87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6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</row>
    <row r="48" ht="15" customHeight="1">
      <c r="A48" t="s" s="8">
        <v>38</v>
      </c>
      <c r="B48" s="3"/>
      <c r="C48" s="3"/>
      <c r="D48" s="3"/>
      <c r="E48" s="3"/>
      <c r="F48" s="3"/>
      <c r="G48" s="20"/>
      <c r="H48" s="53"/>
      <c r="I48" s="4">
        <v>2</v>
      </c>
      <c r="J48" s="4">
        <v>7</v>
      </c>
      <c r="K48" s="4">
        <v>10</v>
      </c>
      <c r="L48" s="54">
        <v>10</v>
      </c>
      <c r="M48" s="24">
        <v>29</v>
      </c>
      <c r="N48" s="53"/>
      <c r="O48" s="4"/>
      <c r="P48" s="4">
        <v>1</v>
      </c>
      <c r="Q48" s="4">
        <v>1</v>
      </c>
      <c r="R48" s="54">
        <v>2</v>
      </c>
      <c r="S48" s="24">
        <v>4</v>
      </c>
      <c r="T48" s="53"/>
      <c r="U48" s="4"/>
      <c r="V48" s="4">
        <v>3</v>
      </c>
      <c r="W48" s="4">
        <v>2</v>
      </c>
      <c r="X48" s="54">
        <v>2</v>
      </c>
      <c r="Y48" s="24">
        <f>SUM(T48:X48)</f>
        <v>7</v>
      </c>
      <c r="Z48" s="53"/>
      <c r="AA48" s="4"/>
      <c r="AB48" s="4">
        <v>2</v>
      </c>
      <c r="AC48" s="4">
        <v>4</v>
      </c>
      <c r="AD48" s="54">
        <v>3</v>
      </c>
      <c r="AE48" s="24">
        <f>SUM(Z48:AD48)</f>
        <v>9</v>
      </c>
      <c r="AF48" s="53"/>
      <c r="AG48" s="4">
        <v>1</v>
      </c>
      <c r="AH48" s="4">
        <v>5</v>
      </c>
      <c r="AI48" s="4">
        <v>3</v>
      </c>
      <c r="AJ48" s="54">
        <v>5</v>
      </c>
      <c r="AK48" s="24">
        <f>SUM(AF48:AJ48)</f>
        <v>14</v>
      </c>
      <c r="AL48" s="87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6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</row>
    <row r="49" ht="15" customHeight="1">
      <c r="A49" t="s" s="8">
        <v>39</v>
      </c>
      <c r="B49" s="3"/>
      <c r="C49" s="3"/>
      <c r="D49" s="3"/>
      <c r="E49" s="3"/>
      <c r="F49" s="3"/>
      <c r="G49" s="20"/>
      <c r="H49" s="53"/>
      <c r="I49" s="4">
        <v>1</v>
      </c>
      <c r="J49" s="4">
        <v>9</v>
      </c>
      <c r="K49" s="4">
        <v>10</v>
      </c>
      <c r="L49" s="54">
        <v>10</v>
      </c>
      <c r="M49" s="24">
        <v>28</v>
      </c>
      <c r="N49" s="53"/>
      <c r="O49" s="4"/>
      <c r="P49" s="4">
        <v>2</v>
      </c>
      <c r="Q49" s="4">
        <v>1</v>
      </c>
      <c r="R49" s="54">
        <v>1</v>
      </c>
      <c r="S49" s="24">
        <v>4</v>
      </c>
      <c r="T49" s="53"/>
      <c r="U49" s="4"/>
      <c r="V49" s="4">
        <v>3</v>
      </c>
      <c r="W49" s="4">
        <v>3</v>
      </c>
      <c r="X49" s="54">
        <v>1</v>
      </c>
      <c r="Y49" s="24">
        <f>SUM(T49:X49)</f>
        <v>7</v>
      </c>
      <c r="Z49" s="53"/>
      <c r="AA49" s="4"/>
      <c r="AB49" s="4">
        <v>2</v>
      </c>
      <c r="AC49" s="4">
        <v>5</v>
      </c>
      <c r="AD49" s="54">
        <v>2</v>
      </c>
      <c r="AE49" s="24">
        <f>SUM(Z49:AD49)</f>
        <v>9</v>
      </c>
      <c r="AF49" s="53"/>
      <c r="AG49" s="4">
        <v>1</v>
      </c>
      <c r="AH49" s="4">
        <v>4</v>
      </c>
      <c r="AI49" s="4">
        <v>4</v>
      </c>
      <c r="AJ49" s="54">
        <v>5</v>
      </c>
      <c r="AK49" s="24">
        <f>SUM(AF49:AJ49)</f>
        <v>14</v>
      </c>
      <c r="AL49" s="87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6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</row>
    <row r="50" ht="15" customHeight="1">
      <c r="A50" t="s" s="11">
        <v>40</v>
      </c>
      <c r="B50" s="3"/>
      <c r="C50" s="3"/>
      <c r="D50" s="55"/>
      <c r="E50" s="55"/>
      <c r="F50" s="55"/>
      <c r="G50" s="56"/>
      <c r="H50" s="57">
        <v>5</v>
      </c>
      <c r="I50" s="55">
        <v>2</v>
      </c>
      <c r="J50" s="55">
        <v>4</v>
      </c>
      <c r="K50" s="55">
        <v>12</v>
      </c>
      <c r="L50" s="56">
        <v>9</v>
      </c>
      <c r="M50" s="24">
        <v>32</v>
      </c>
      <c r="N50" s="57"/>
      <c r="O50" s="55"/>
      <c r="P50" s="55"/>
      <c r="Q50" s="55"/>
      <c r="R50" s="56">
        <v>4</v>
      </c>
      <c r="S50" s="24">
        <v>4</v>
      </c>
      <c r="T50" s="57"/>
      <c r="U50" s="55"/>
      <c r="V50" s="55">
        <v>2</v>
      </c>
      <c r="W50" s="55">
        <v>5</v>
      </c>
      <c r="X50" s="56"/>
      <c r="Y50" s="24">
        <f>SUM(T50:X50)</f>
        <v>7</v>
      </c>
      <c r="Z50" s="57">
        <v>1</v>
      </c>
      <c r="AA50" s="55">
        <v>2</v>
      </c>
      <c r="AB50" s="55"/>
      <c r="AC50" s="55">
        <v>3</v>
      </c>
      <c r="AD50" s="56">
        <v>3</v>
      </c>
      <c r="AE50" s="24">
        <f>SUM(Z50:AD50)</f>
        <v>9</v>
      </c>
      <c r="AF50" s="57">
        <v>4</v>
      </c>
      <c r="AG50" s="55"/>
      <c r="AH50" s="55">
        <v>2</v>
      </c>
      <c r="AI50" s="55">
        <v>6</v>
      </c>
      <c r="AJ50" s="56">
        <v>2</v>
      </c>
      <c r="AK50" s="24">
        <f>SUM(AF50:AJ50)</f>
        <v>14</v>
      </c>
      <c r="AL50" s="87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6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</row>
    <row r="51" ht="15" customHeight="1">
      <c r="A51" s="19"/>
      <c r="B51" s="3"/>
      <c r="C51" s="3"/>
      <c r="D51" s="19"/>
      <c r="E51" s="19"/>
      <c r="F51" s="19"/>
      <c r="G51" t="s" s="58">
        <v>16</v>
      </c>
      <c r="H51" s="26">
        <f>SUM(H45:H50)</f>
        <v>6</v>
      </c>
      <c r="I51" s="26">
        <f>SUM(I45:I50)</f>
        <v>8</v>
      </c>
      <c r="J51" s="26">
        <f>SUM(J45:J50)</f>
        <v>40</v>
      </c>
      <c r="K51" s="26">
        <f>SUM(K45:K50)</f>
        <v>64</v>
      </c>
      <c r="L51" s="48">
        <f>SUM(L45:L50)</f>
        <v>63</v>
      </c>
      <c r="M51" s="4">
        <f>SUM(M45:M50)</f>
        <v>178</v>
      </c>
      <c r="N51" s="49">
        <f>SUM(N45:N50)</f>
        <v>0</v>
      </c>
      <c r="O51" s="49">
        <f>SUM(O45:O50)</f>
        <v>0</v>
      </c>
      <c r="P51" s="49">
        <f>SUM(P45:P50)</f>
        <v>7</v>
      </c>
      <c r="Q51" s="49">
        <f>SUM(Q45:Q50)</f>
        <v>6</v>
      </c>
      <c r="R51" s="49">
        <f>SUM(R45:R50)</f>
        <v>11</v>
      </c>
      <c r="S51" s="54">
        <f>SUM(S45:S50)</f>
        <v>24</v>
      </c>
      <c r="T51" s="26">
        <f>SUM(T45:T50)</f>
        <v>0</v>
      </c>
      <c r="U51" s="26">
        <f>SUM(U45:U50)</f>
        <v>0</v>
      </c>
      <c r="V51" s="26">
        <f>SUM(V45:V50)</f>
        <v>14</v>
      </c>
      <c r="W51" s="26">
        <f>SUM(W45:W50)</f>
        <v>17</v>
      </c>
      <c r="X51" s="26">
        <f>SUM(X45:X50)</f>
        <v>11</v>
      </c>
      <c r="Y51" s="53">
        <f>SUM(Y45:Y50)</f>
        <v>42</v>
      </c>
      <c r="Z51" s="49">
        <f>SUM(Z45:Z50)</f>
        <v>1</v>
      </c>
      <c r="AA51" s="49">
        <f>SUM(AA45:AA50)</f>
        <v>2</v>
      </c>
      <c r="AB51" s="49">
        <f>SUM(AB45:AB50)</f>
        <v>10</v>
      </c>
      <c r="AC51" s="49">
        <f>SUM(AC45:AC50)</f>
        <v>19</v>
      </c>
      <c r="AD51" s="49">
        <f>SUM(AD45:AD50)</f>
        <v>22</v>
      </c>
      <c r="AE51" s="54">
        <f>SUM(AE45:AE50)</f>
        <v>54</v>
      </c>
      <c r="AF51" s="26">
        <f>SUM(AF45:AF50)</f>
        <v>4</v>
      </c>
      <c r="AG51" s="26">
        <f>SUM(AG45:AG50)</f>
        <v>5</v>
      </c>
      <c r="AH51" s="26">
        <f>SUM(AH45:AH50)</f>
        <v>21</v>
      </c>
      <c r="AI51" s="26">
        <f>SUM(AI45:AI50)</f>
        <v>29</v>
      </c>
      <c r="AJ51" s="26">
        <f>SUM(AJ45:AJ50)</f>
        <v>25</v>
      </c>
      <c r="AK51" s="24">
        <f>SUM(AK45:AK50)</f>
        <v>84</v>
      </c>
      <c r="AL51" s="87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6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</row>
    <row r="52" ht="15" customHeight="1">
      <c r="A52" s="3"/>
      <c r="B52" s="3"/>
      <c r="C52" s="3"/>
      <c r="D52" s="3"/>
      <c r="E52" s="3"/>
      <c r="F52" s="3"/>
      <c r="G52" t="s" s="59">
        <v>17</v>
      </c>
      <c r="H52" s="64">
        <f>H51/178</f>
        <v>0.03370786516853932</v>
      </c>
      <c r="I52" s="179">
        <f>I51/178</f>
        <v>0.0449438202247191</v>
      </c>
      <c r="J52" s="179">
        <f>J51/178</f>
        <v>0.2247191011235955</v>
      </c>
      <c r="K52" s="179">
        <f>K51/178</f>
        <v>0.3595505617977528</v>
      </c>
      <c r="L52" s="60">
        <f>L51/178</f>
        <v>0.3539325842696629</v>
      </c>
      <c r="M52" s="20"/>
      <c r="N52" s="64">
        <f>N51/24</f>
        <v>0</v>
      </c>
      <c r="O52" s="179">
        <f>O51/24</f>
        <v>0</v>
      </c>
      <c r="P52" s="179">
        <f>P51/24</f>
        <v>0.2916666666666667</v>
      </c>
      <c r="Q52" s="179">
        <f>Q51/24</f>
        <v>0.25</v>
      </c>
      <c r="R52" s="60">
        <f>R51/24</f>
        <v>0.4583333333333333</v>
      </c>
      <c r="S52" s="20"/>
      <c r="T52" s="64">
        <f>T51/42</f>
        <v>0</v>
      </c>
      <c r="U52" s="179">
        <f>U51/42</f>
        <v>0</v>
      </c>
      <c r="V52" s="179">
        <f>V51/42</f>
        <v>0.3333333333333333</v>
      </c>
      <c r="W52" s="179">
        <f>W51/42</f>
        <v>0.4047619047619048</v>
      </c>
      <c r="X52" s="60">
        <f>X51/42</f>
        <v>0.2619047619047619</v>
      </c>
      <c r="Y52" s="20"/>
      <c r="Z52" s="64">
        <f>Z51/54</f>
        <v>0.01851851851851852</v>
      </c>
      <c r="AA52" s="179">
        <f>AA51/54</f>
        <v>0.03703703703703703</v>
      </c>
      <c r="AB52" s="179">
        <f>AB51/54</f>
        <v>0.1851851851851852</v>
      </c>
      <c r="AC52" s="179">
        <f>AC51/54</f>
        <v>0.3518518518518519</v>
      </c>
      <c r="AD52" s="60">
        <f>AD51/54</f>
        <v>0.4074074074074074</v>
      </c>
      <c r="AE52" s="20"/>
      <c r="AF52" s="64">
        <f>AF51/84</f>
        <v>0.04761904761904762</v>
      </c>
      <c r="AG52" s="179">
        <f>AG51/84</f>
        <v>0.05952380952380952</v>
      </c>
      <c r="AH52" s="179">
        <f>AH51/84</f>
        <v>0.25</v>
      </c>
      <c r="AI52" s="179">
        <f>AI51/84</f>
        <v>0.3452380952380952</v>
      </c>
      <c r="AJ52" s="64">
        <f>AJ51/84</f>
        <v>0.2976190476190476</v>
      </c>
      <c r="AK52" s="24"/>
      <c r="AL52" s="87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6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</row>
    <row r="53" ht="15.6" customHeight="1">
      <c r="A53" t="s" s="154">
        <v>31</v>
      </c>
      <c r="B53" s="40"/>
      <c r="C53" s="40"/>
      <c r="D53" s="40"/>
      <c r="E53" s="40"/>
      <c r="F53" s="40"/>
      <c r="G53" s="155"/>
      <c r="H53" s="158">
        <f>SUM(H52:I52)</f>
        <v>0.07865168539325842</v>
      </c>
      <c r="I53" s="22"/>
      <c r="J53" s="22"/>
      <c r="K53" s="22"/>
      <c r="L53" s="159">
        <f>SUM(K52:L52)</f>
        <v>0.7134831460674157</v>
      </c>
      <c r="M53" s="63"/>
      <c r="N53" s="158">
        <f>SUM(N52:O52)</f>
        <v>0</v>
      </c>
      <c r="O53" s="22"/>
      <c r="P53" s="22"/>
      <c r="Q53" s="22"/>
      <c r="R53" s="159">
        <f>SUM(Q52:R52)</f>
        <v>0.7083333333333333</v>
      </c>
      <c r="S53" s="63"/>
      <c r="T53" s="158">
        <f>SUM(T52:U53)</f>
      </c>
      <c r="U53" s="22"/>
      <c r="V53" s="22"/>
      <c r="W53" s="22"/>
      <c r="X53" s="159">
        <f>SUM(W52:X52)</f>
        <v>0.6666666666666667</v>
      </c>
      <c r="Y53" s="63"/>
      <c r="Z53" s="158">
        <f>SUM(Z52:AA52)</f>
        <v>0.05555555555555555</v>
      </c>
      <c r="AA53" s="22"/>
      <c r="AB53" s="22"/>
      <c r="AC53" s="22"/>
      <c r="AD53" s="159">
        <f>SUM(AC52:AD52)</f>
        <v>0.7592592592592593</v>
      </c>
      <c r="AE53" s="63"/>
      <c r="AF53" s="158">
        <f>SUM(AF52:AG52)</f>
        <v>0.1071428571428571</v>
      </c>
      <c r="AG53" s="22"/>
      <c r="AH53" s="22"/>
      <c r="AI53" s="22"/>
      <c r="AJ53" s="159">
        <f>SUM(AI52:AJ52)</f>
        <v>0.6428571428571428</v>
      </c>
      <c r="AK53" s="24"/>
      <c r="AL53" s="83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16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</row>
    <row r="54" ht="15.5" customHeight="1">
      <c r="A54" s="180"/>
      <c r="B54" s="181"/>
      <c r="C54" s="181"/>
      <c r="D54" s="181"/>
      <c r="E54" s="181"/>
      <c r="F54" s="181"/>
      <c r="G54" s="181"/>
      <c r="H54" s="182"/>
      <c r="I54" s="183"/>
      <c r="J54" s="183"/>
      <c r="K54" s="183"/>
      <c r="L54" s="182"/>
      <c r="M54" s="131"/>
      <c r="N54" s="182"/>
      <c r="O54" s="183"/>
      <c r="P54" s="183"/>
      <c r="Q54" s="183"/>
      <c r="R54" s="182"/>
      <c r="S54" s="131"/>
      <c r="T54" s="182"/>
      <c r="U54" s="183"/>
      <c r="V54" s="183"/>
      <c r="W54" s="183"/>
      <c r="X54" s="182"/>
      <c r="Y54" s="131"/>
      <c r="Z54" s="182"/>
      <c r="AA54" s="183"/>
      <c r="AB54" s="183"/>
      <c r="AC54" s="183"/>
      <c r="AD54" s="182"/>
      <c r="AE54" s="131"/>
      <c r="AF54" s="182"/>
      <c r="AG54" s="183"/>
      <c r="AH54" s="183"/>
      <c r="AI54" s="183"/>
      <c r="AJ54" s="184"/>
      <c r="AK54" s="185"/>
      <c r="AL54" s="87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182"/>
      <c r="AX54" s="182"/>
      <c r="AY54" s="182"/>
      <c r="AZ54" s="182"/>
      <c r="BA54" s="182"/>
      <c r="BB54" s="182"/>
      <c r="BC54" s="182"/>
      <c r="BD54" s="182"/>
      <c r="BE54" s="182"/>
      <c r="BF54" s="182"/>
      <c r="BG54" s="182"/>
      <c r="BH54" s="182"/>
      <c r="BI54" s="182"/>
      <c r="BJ54" s="182"/>
      <c r="BK54" s="182"/>
      <c r="BL54" s="182"/>
      <c r="BM54" s="182"/>
      <c r="BN54" s="182"/>
      <c r="BO54" s="182"/>
      <c r="BP54" s="186"/>
    </row>
    <row r="55" ht="15" customHeight="1">
      <c r="A55" s="187"/>
      <c r="B55" s="188"/>
      <c r="C55" s="188"/>
      <c r="D55" s="188"/>
      <c r="E55" s="188"/>
      <c r="F55" s="188"/>
      <c r="G55" s="188"/>
      <c r="H55" s="189"/>
      <c r="I55" s="190"/>
      <c r="J55" s="190"/>
      <c r="K55" s="190"/>
      <c r="L55" s="189"/>
      <c r="M55" s="131"/>
      <c r="N55" s="188"/>
      <c r="O55" s="190"/>
      <c r="P55" s="190"/>
      <c r="Q55" s="190"/>
      <c r="R55" s="188"/>
      <c r="S55" s="131"/>
      <c r="T55" s="188"/>
      <c r="U55" s="190"/>
      <c r="V55" s="190"/>
      <c r="W55" s="190"/>
      <c r="X55" s="188"/>
      <c r="Y55" s="131"/>
      <c r="Z55" s="188"/>
      <c r="AA55" s="190"/>
      <c r="AB55" s="190"/>
      <c r="AC55" s="190"/>
      <c r="AD55" s="188"/>
      <c r="AE55" s="131"/>
      <c r="AF55" s="188"/>
      <c r="AG55" s="190"/>
      <c r="AH55" s="190"/>
      <c r="AI55" s="190"/>
      <c r="AJ55" s="188"/>
      <c r="AK55" s="191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182"/>
      <c r="AX55" s="182"/>
      <c r="AY55" s="182"/>
      <c r="AZ55" s="182"/>
      <c r="BA55" s="182"/>
      <c r="BB55" s="182"/>
      <c r="BC55" s="182"/>
      <c r="BD55" s="182"/>
      <c r="BE55" s="182"/>
      <c r="BF55" s="182"/>
      <c r="BG55" s="182"/>
      <c r="BH55" s="182"/>
      <c r="BI55" s="182"/>
      <c r="BJ55" s="182"/>
      <c r="BK55" s="182"/>
      <c r="BL55" s="182"/>
      <c r="BM55" s="182"/>
      <c r="BN55" s="182"/>
      <c r="BO55" s="182"/>
      <c r="BP55" s="186"/>
    </row>
    <row r="56" ht="15" customHeight="1">
      <c r="A56" t="s" s="192">
        <v>41</v>
      </c>
      <c r="B56" s="193"/>
      <c r="C56" s="193"/>
      <c r="D56" s="193"/>
      <c r="E56" s="193"/>
      <c r="F56" s="193"/>
      <c r="G56" s="194"/>
      <c r="H56" s="195">
        <v>0.11</v>
      </c>
      <c r="I56" s="196"/>
      <c r="J56" s="22"/>
      <c r="K56" s="197"/>
      <c r="L56" s="198">
        <v>0.68</v>
      </c>
      <c r="M56" s="199"/>
      <c r="N56" s="160">
        <v>9</v>
      </c>
      <c r="O56" s="22"/>
      <c r="P56" s="22"/>
      <c r="Q56" s="22"/>
      <c r="R56" s="200">
        <v>75</v>
      </c>
      <c r="S56" s="63"/>
      <c r="T56" s="160">
        <v>15</v>
      </c>
      <c r="U56" s="22"/>
      <c r="V56" s="22"/>
      <c r="W56" s="22"/>
      <c r="X56" s="200">
        <v>68</v>
      </c>
      <c r="Y56" s="63"/>
      <c r="Z56" s="160">
        <v>9</v>
      </c>
      <c r="AA56" s="22"/>
      <c r="AB56" s="22"/>
      <c r="AC56" s="22"/>
      <c r="AD56" s="200">
        <v>72</v>
      </c>
      <c r="AE56" s="63"/>
      <c r="AF56" s="160">
        <v>35</v>
      </c>
      <c r="AG56" s="22"/>
      <c r="AH56" s="22"/>
      <c r="AI56" s="22"/>
      <c r="AJ56" s="200">
        <v>59</v>
      </c>
      <c r="AK56" s="201"/>
      <c r="AL56" s="95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202"/>
      <c r="AX56" s="203"/>
      <c r="AY56" s="203"/>
      <c r="AZ56" s="203"/>
      <c r="BA56" s="203"/>
      <c r="BB56" s="203"/>
      <c r="BC56" s="203"/>
      <c r="BD56" s="203"/>
      <c r="BE56" s="203"/>
      <c r="BF56" s="203"/>
      <c r="BG56" s="203"/>
      <c r="BH56" s="203"/>
      <c r="BI56" s="203"/>
      <c r="BJ56" s="203"/>
      <c r="BK56" s="203"/>
      <c r="BL56" s="203"/>
      <c r="BM56" s="203"/>
      <c r="BN56" s="203"/>
      <c r="BO56" s="203"/>
      <c r="BP56" s="203"/>
    </row>
    <row r="57" ht="15" customHeight="1">
      <c r="A57" s="49"/>
      <c r="B57" s="49"/>
      <c r="C57" s="49"/>
      <c r="D57" s="49"/>
      <c r="E57" s="49"/>
      <c r="F57" s="49"/>
      <c r="G57" s="204"/>
      <c r="H57" s="205"/>
      <c r="I57" s="206"/>
      <c r="J57" s="206"/>
      <c r="K57" s="206"/>
      <c r="L57" s="207"/>
      <c r="M57" s="131"/>
      <c r="N57" s="208"/>
      <c r="O57" s="206"/>
      <c r="P57" s="206"/>
      <c r="Q57" s="206"/>
      <c r="R57" s="208"/>
      <c r="S57" s="131"/>
      <c r="T57" s="208"/>
      <c r="U57" s="206"/>
      <c r="V57" s="206"/>
      <c r="W57" s="206"/>
      <c r="X57" s="208"/>
      <c r="Y57" s="131"/>
      <c r="Z57" s="208"/>
      <c r="AA57" s="206"/>
      <c r="AB57" s="206"/>
      <c r="AC57" s="206"/>
      <c r="AD57" s="208"/>
      <c r="AE57" s="131"/>
      <c r="AF57" s="208"/>
      <c r="AG57" s="206"/>
      <c r="AH57" s="206"/>
      <c r="AI57" s="206"/>
      <c r="AJ57" s="208"/>
      <c r="AK57" s="131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208"/>
      <c r="AX57" s="208"/>
      <c r="AY57" s="208"/>
      <c r="AZ57" s="208"/>
      <c r="BA57" s="208"/>
      <c r="BB57" s="208"/>
      <c r="BC57" s="208"/>
      <c r="BD57" s="208"/>
      <c r="BE57" s="208"/>
      <c r="BF57" s="208"/>
      <c r="BG57" s="208"/>
      <c r="BH57" s="208"/>
      <c r="BI57" s="208"/>
      <c r="BJ57" s="208"/>
      <c r="BK57" s="208"/>
      <c r="BL57" s="208"/>
      <c r="BM57" s="208"/>
      <c r="BN57" s="208"/>
      <c r="BO57" s="208"/>
      <c r="BP57" s="209"/>
    </row>
    <row r="58" ht="15" customHeight="1">
      <c r="A58" s="3"/>
      <c r="B58" s="3"/>
      <c r="C58" s="3"/>
      <c r="D58" s="3"/>
      <c r="E58" s="3"/>
      <c r="F58" s="3"/>
      <c r="G58" s="3"/>
      <c r="H58" s="168"/>
      <c r="I58" s="168"/>
      <c r="J58" s="168"/>
      <c r="K58" s="168"/>
      <c r="L58" s="168"/>
      <c r="M58" s="3"/>
      <c r="N58" s="168"/>
      <c r="O58" s="168"/>
      <c r="P58" s="168"/>
      <c r="Q58" s="168"/>
      <c r="R58" s="168"/>
      <c r="S58" s="3"/>
      <c r="T58" s="168"/>
      <c r="U58" s="168"/>
      <c r="V58" s="168"/>
      <c r="W58" s="210"/>
      <c r="X58" s="168"/>
      <c r="Y58" s="3"/>
      <c r="Z58" s="168"/>
      <c r="AA58" s="168"/>
      <c r="AB58" s="168"/>
      <c r="AC58" s="168"/>
      <c r="AD58" s="168"/>
      <c r="AE58" s="3"/>
      <c r="AF58" s="168"/>
      <c r="AG58" s="168"/>
      <c r="AH58" s="168"/>
      <c r="AI58" s="168"/>
      <c r="AJ58" s="168"/>
      <c r="AK58" s="211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170"/>
      <c r="AX58" s="171"/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  <c r="BK58" s="171"/>
      <c r="BL58" s="171"/>
      <c r="BM58" s="171"/>
      <c r="BN58" s="171"/>
      <c r="BO58" s="171"/>
      <c r="BP58" s="171"/>
    </row>
    <row r="59" ht="1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211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6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</row>
    <row r="60" ht="1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211"/>
      <c r="AL60" s="212"/>
      <c r="AM60" s="212"/>
      <c r="AN60" s="212"/>
      <c r="AO60" s="212"/>
      <c r="AP60" s="212"/>
      <c r="AQ60" s="212"/>
      <c r="AR60" s="212"/>
      <c r="AS60" s="212"/>
      <c r="AT60" s="212"/>
      <c r="AU60" s="212"/>
      <c r="AV60" s="212"/>
      <c r="AW60" s="86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</row>
  </sheetData>
  <mergeCells count="3">
    <mergeCell ref="AF3:AJ3"/>
    <mergeCell ref="Z3:AD3"/>
    <mergeCell ref="T3:X3"/>
  </mergeCells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4.4" customHeight="1" outlineLevelRow="0" outlineLevelCol="0"/>
  <cols>
    <col min="1" max="1" width="8.85156" style="213" customWidth="1"/>
    <col min="2" max="2" width="8.85156" style="213" customWidth="1"/>
    <col min="3" max="3" width="8.85156" style="213" customWidth="1"/>
    <col min="4" max="4" width="8.85156" style="213" customWidth="1"/>
    <col min="5" max="5" width="8.85156" style="213" customWidth="1"/>
    <col min="6" max="256" width="8.85156" style="213" customWidth="1"/>
  </cols>
  <sheetData>
    <row r="1" ht="15" customHeight="1">
      <c r="A1" s="3"/>
      <c r="B1" s="3"/>
      <c r="C1" s="3"/>
      <c r="D1" s="3"/>
      <c r="E1" s="3"/>
    </row>
    <row r="2" ht="15" customHeight="1">
      <c r="A2" s="3"/>
      <c r="B2" s="3"/>
      <c r="C2" s="3"/>
      <c r="D2" s="3"/>
      <c r="E2" s="3"/>
    </row>
    <row r="3" ht="15" customHeight="1">
      <c r="A3" s="3"/>
      <c r="B3" s="3"/>
      <c r="C3" s="3"/>
      <c r="D3" s="3"/>
      <c r="E3" s="3"/>
    </row>
    <row r="4" ht="15" customHeight="1">
      <c r="A4" s="3"/>
      <c r="B4" s="3"/>
      <c r="C4" s="3"/>
      <c r="D4" s="3"/>
      <c r="E4" s="3"/>
    </row>
    <row r="5" ht="15" customHeight="1">
      <c r="A5" s="3"/>
      <c r="B5" s="3"/>
      <c r="C5" s="3"/>
      <c r="D5" s="3"/>
      <c r="E5" s="3"/>
    </row>
    <row r="6" ht="15" customHeight="1">
      <c r="A6" s="3"/>
      <c r="B6" s="3"/>
      <c r="C6" s="3"/>
      <c r="D6" s="3"/>
      <c r="E6" s="3"/>
    </row>
    <row r="7" ht="15" customHeight="1">
      <c r="A7" s="3"/>
      <c r="B7" s="3"/>
      <c r="C7" s="3"/>
      <c r="D7" s="3"/>
      <c r="E7" s="3"/>
    </row>
    <row r="8" ht="15" customHeight="1">
      <c r="A8" s="3"/>
      <c r="B8" s="3"/>
      <c r="C8" s="3"/>
      <c r="D8" s="3"/>
      <c r="E8" s="3"/>
    </row>
    <row r="9" ht="15" customHeight="1">
      <c r="A9" s="3"/>
      <c r="B9" s="3"/>
      <c r="C9" s="3"/>
      <c r="D9" s="3"/>
      <c r="E9" s="3"/>
    </row>
    <row r="10" ht="1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4.4" customHeight="1" outlineLevelRow="0" outlineLevelCol="0"/>
  <cols>
    <col min="1" max="1" width="8.85156" style="214" customWidth="1"/>
    <col min="2" max="2" width="8.85156" style="214" customWidth="1"/>
    <col min="3" max="3" width="8.85156" style="214" customWidth="1"/>
    <col min="4" max="4" width="8.85156" style="214" customWidth="1"/>
    <col min="5" max="5" width="8.85156" style="214" customWidth="1"/>
    <col min="6" max="256" width="8.85156" style="214" customWidth="1"/>
  </cols>
  <sheetData>
    <row r="1" ht="15" customHeight="1">
      <c r="A1" s="3"/>
      <c r="B1" s="3"/>
      <c r="C1" s="3"/>
      <c r="D1" s="3"/>
      <c r="E1" s="3"/>
    </row>
    <row r="2" ht="15" customHeight="1">
      <c r="A2" s="3"/>
      <c r="B2" s="3"/>
      <c r="C2" s="3"/>
      <c r="D2" s="3"/>
      <c r="E2" s="3"/>
    </row>
    <row r="3" ht="15" customHeight="1">
      <c r="A3" s="3"/>
      <c r="B3" s="3"/>
      <c r="C3" s="3"/>
      <c r="D3" s="3"/>
      <c r="E3" s="3"/>
    </row>
    <row r="4" ht="15" customHeight="1">
      <c r="A4" s="3"/>
      <c r="B4" s="3"/>
      <c r="C4" s="3"/>
      <c r="D4" s="3"/>
      <c r="E4" s="3"/>
    </row>
    <row r="5" ht="15" customHeight="1">
      <c r="A5" s="3"/>
      <c r="B5" s="3"/>
      <c r="C5" s="3"/>
      <c r="D5" s="3"/>
      <c r="E5" s="3"/>
    </row>
    <row r="6" ht="15" customHeight="1">
      <c r="A6" s="3"/>
      <c r="B6" s="3"/>
      <c r="C6" s="3"/>
      <c r="D6" s="3"/>
      <c r="E6" s="3"/>
    </row>
    <row r="7" ht="15" customHeight="1">
      <c r="A7" s="3"/>
      <c r="B7" s="3"/>
      <c r="C7" s="3"/>
      <c r="D7" s="3"/>
      <c r="E7" s="3"/>
    </row>
    <row r="8" ht="15" customHeight="1">
      <c r="A8" s="3"/>
      <c r="B8" s="3"/>
      <c r="C8" s="3"/>
      <c r="D8" s="3"/>
      <c r="E8" s="3"/>
    </row>
    <row r="9" ht="15" customHeight="1">
      <c r="A9" s="3"/>
      <c r="B9" s="3"/>
      <c r="C9" s="3"/>
      <c r="D9" s="3"/>
      <c r="E9" s="3"/>
    </row>
    <row r="10" ht="1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